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D:\1 Old K Web Drive\0 raywinstead.com\bp\"/>
    </mc:Choice>
  </mc:AlternateContent>
  <xr:revisionPtr revIDLastSave="0" documentId="13_ncr:1_{B0602284-8AFC-4107-AD04-5A7A577E894C}" xr6:coauthVersionLast="47" xr6:coauthVersionMax="47" xr10:uidLastSave="{00000000-0000-0000-0000-000000000000}"/>
  <bookViews>
    <workbookView xWindow="-108" yWindow="-108" windowWidth="23256" windowHeight="13896" tabRatio="863" xr2:uid="{00000000-000D-0000-FFFF-FFFF00000000}"/>
  </bookViews>
  <sheets>
    <sheet name="Data Sheet" sheetId="1" r:id="rId1"/>
    <sheet name="BP, PR, PP in Color" sheetId="6" r:id="rId2"/>
    <sheet name="BP, PR, PP in B&amp;W" sheetId="9" r:id="rId3"/>
    <sheet name="Body Temperature" sheetId="13" r:id="rId4"/>
    <sheet name="Respiratory Rate" sheetId="16" r:id="rId5"/>
    <sheet name="Running AVG in Color" sheetId="7" r:id="rId6"/>
    <sheet name="Running AVG in B&amp;W" sheetId="10" r:id="rId7"/>
    <sheet name="Extras in Color" sheetId="11" r:id="rId8"/>
    <sheet name="Extras in BW" sheetId="1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7" i="1" l="1"/>
  <c r="G117" i="1" s="1"/>
  <c r="U117" i="1" s="1"/>
  <c r="V117" i="1" s="1"/>
  <c r="C117" i="1"/>
  <c r="D117" i="1"/>
  <c r="H117" i="1" s="1"/>
  <c r="E117" i="1"/>
  <c r="Q117" i="1" s="1"/>
  <c r="F117" i="1"/>
  <c r="S117" i="1" s="1"/>
  <c r="J117" i="1"/>
  <c r="L117" i="1"/>
  <c r="N117" i="1"/>
  <c r="X117" i="1"/>
  <c r="B118" i="1"/>
  <c r="G118" i="1" s="1"/>
  <c r="U118" i="1" s="1"/>
  <c r="W118" i="1" s="1"/>
  <c r="C118" i="1"/>
  <c r="D118" i="1"/>
  <c r="I118" i="1" s="1"/>
  <c r="E118" i="1"/>
  <c r="R118" i="1" s="1"/>
  <c r="F118" i="1"/>
  <c r="K118" i="1"/>
  <c r="M118" i="1"/>
  <c r="O118" i="1"/>
  <c r="T118" i="1"/>
  <c r="Y118" i="1"/>
  <c r="B119" i="1"/>
  <c r="G119" i="1" s="1"/>
  <c r="U119" i="1" s="1"/>
  <c r="V119" i="1" s="1"/>
  <c r="C119" i="1"/>
  <c r="D119" i="1"/>
  <c r="H119" i="1" s="1"/>
  <c r="E119" i="1"/>
  <c r="Q119" i="1" s="1"/>
  <c r="F119" i="1"/>
  <c r="S119" i="1" s="1"/>
  <c r="J119" i="1"/>
  <c r="L119" i="1"/>
  <c r="N119" i="1"/>
  <c r="X119" i="1"/>
  <c r="B120" i="1"/>
  <c r="G120" i="1" s="1"/>
  <c r="U120" i="1" s="1"/>
  <c r="W120" i="1" s="1"/>
  <c r="C120" i="1"/>
  <c r="D120" i="1"/>
  <c r="I120" i="1" s="1"/>
  <c r="E120" i="1"/>
  <c r="R120" i="1" s="1"/>
  <c r="F120" i="1"/>
  <c r="T120" i="1" s="1"/>
  <c r="K120" i="1"/>
  <c r="M120" i="1"/>
  <c r="O120" i="1"/>
  <c r="Y120" i="1"/>
  <c r="B121" i="1"/>
  <c r="G121" i="1" s="1"/>
  <c r="U121" i="1" s="1"/>
  <c r="V121" i="1" s="1"/>
  <c r="C121" i="1"/>
  <c r="D121" i="1"/>
  <c r="H121" i="1" s="1"/>
  <c r="E121" i="1"/>
  <c r="Q121" i="1" s="1"/>
  <c r="F121" i="1"/>
  <c r="S121" i="1" s="1"/>
  <c r="J121" i="1"/>
  <c r="L121" i="1"/>
  <c r="N121" i="1"/>
  <c r="X121" i="1"/>
  <c r="B122" i="1"/>
  <c r="G122" i="1" s="1"/>
  <c r="U122" i="1" s="1"/>
  <c r="W122" i="1" s="1"/>
  <c r="C122" i="1"/>
  <c r="D122" i="1"/>
  <c r="I122" i="1" s="1"/>
  <c r="E122" i="1"/>
  <c r="R122" i="1" s="1"/>
  <c r="F122" i="1"/>
  <c r="T122" i="1" s="1"/>
  <c r="K122" i="1"/>
  <c r="M122" i="1"/>
  <c r="O122" i="1"/>
  <c r="Y122" i="1"/>
  <c r="B123" i="1"/>
  <c r="J123" i="1" s="1"/>
  <c r="C123" i="1"/>
  <c r="L123" i="1" s="1"/>
  <c r="D123" i="1"/>
  <c r="H123" i="1" s="1"/>
  <c r="E123" i="1"/>
  <c r="Q123" i="1" s="1"/>
  <c r="F123" i="1"/>
  <c r="S123" i="1" s="1"/>
  <c r="M123" i="1"/>
  <c r="Y123" i="1"/>
  <c r="B124" i="1"/>
  <c r="G124" i="1" s="1"/>
  <c r="U124" i="1" s="1"/>
  <c r="W124" i="1" s="1"/>
  <c r="C124" i="1"/>
  <c r="M124" i="1" s="1"/>
  <c r="D124" i="1"/>
  <c r="I124" i="1" s="1"/>
  <c r="E124" i="1"/>
  <c r="R124" i="1" s="1"/>
  <c r="F124" i="1"/>
  <c r="T124" i="1" s="1"/>
  <c r="B125" i="1"/>
  <c r="G125" i="1" s="1"/>
  <c r="U125" i="1" s="1"/>
  <c r="V125" i="1" s="1"/>
  <c r="C125" i="1"/>
  <c r="L125" i="1" s="1"/>
  <c r="D125" i="1"/>
  <c r="H125" i="1" s="1"/>
  <c r="E125" i="1"/>
  <c r="Q125" i="1" s="1"/>
  <c r="F125" i="1"/>
  <c r="S125" i="1" s="1"/>
  <c r="B126" i="1"/>
  <c r="G126" i="1" s="1"/>
  <c r="U126" i="1" s="1"/>
  <c r="W126" i="1" s="1"/>
  <c r="C126" i="1"/>
  <c r="M126" i="1" s="1"/>
  <c r="D126" i="1"/>
  <c r="I126" i="1" s="1"/>
  <c r="E126" i="1"/>
  <c r="R126" i="1" s="1"/>
  <c r="F126" i="1"/>
  <c r="T126" i="1" s="1"/>
  <c r="B127" i="1"/>
  <c r="X127" i="1" s="1"/>
  <c r="C127" i="1"/>
  <c r="L127" i="1" s="1"/>
  <c r="D127" i="1"/>
  <c r="N127" i="1" s="1"/>
  <c r="E127" i="1"/>
  <c r="Q127" i="1" s="1"/>
  <c r="F127" i="1"/>
  <c r="S127" i="1" s="1"/>
  <c r="B128" i="1"/>
  <c r="G128" i="1" s="1"/>
  <c r="U128" i="1" s="1"/>
  <c r="W128" i="1" s="1"/>
  <c r="C128" i="1"/>
  <c r="M128" i="1" s="1"/>
  <c r="D128" i="1"/>
  <c r="I128" i="1" s="1"/>
  <c r="E128" i="1"/>
  <c r="R128" i="1" s="1"/>
  <c r="F128" i="1"/>
  <c r="T128" i="1" s="1"/>
  <c r="B129" i="1"/>
  <c r="G129" i="1" s="1"/>
  <c r="U129" i="1" s="1"/>
  <c r="V129" i="1" s="1"/>
  <c r="C129" i="1"/>
  <c r="L129" i="1" s="1"/>
  <c r="D129" i="1"/>
  <c r="H129" i="1" s="1"/>
  <c r="E129" i="1"/>
  <c r="Q129" i="1" s="1"/>
  <c r="F129" i="1"/>
  <c r="S129" i="1" s="1"/>
  <c r="B130" i="1"/>
  <c r="G130" i="1" s="1"/>
  <c r="U130" i="1" s="1"/>
  <c r="W130" i="1" s="1"/>
  <c r="C130" i="1"/>
  <c r="M130" i="1" s="1"/>
  <c r="D130" i="1"/>
  <c r="O130" i="1" s="1"/>
  <c r="E130" i="1"/>
  <c r="R130" i="1" s="1"/>
  <c r="F130" i="1"/>
  <c r="T130" i="1" s="1"/>
  <c r="B131" i="1"/>
  <c r="X131" i="1" s="1"/>
  <c r="C131" i="1"/>
  <c r="L131" i="1" s="1"/>
  <c r="D131" i="1"/>
  <c r="H131" i="1" s="1"/>
  <c r="E131" i="1"/>
  <c r="Q131" i="1" s="1"/>
  <c r="F131" i="1"/>
  <c r="S131" i="1" s="1"/>
  <c r="B132" i="1"/>
  <c r="Y132" i="1" s="1"/>
  <c r="C132" i="1"/>
  <c r="M132" i="1" s="1"/>
  <c r="D132" i="1"/>
  <c r="I132" i="1" s="1"/>
  <c r="E132" i="1"/>
  <c r="R132" i="1" s="1"/>
  <c r="F132" i="1"/>
  <c r="T132" i="1" s="1"/>
  <c r="B133" i="1"/>
  <c r="J133" i="1" s="1"/>
  <c r="C133" i="1"/>
  <c r="L133" i="1" s="1"/>
  <c r="D133" i="1"/>
  <c r="H133" i="1" s="1"/>
  <c r="E133" i="1"/>
  <c r="Q133" i="1" s="1"/>
  <c r="F133" i="1"/>
  <c r="S133" i="1" s="1"/>
  <c r="B134" i="1"/>
  <c r="G134" i="1" s="1"/>
  <c r="U134" i="1" s="1"/>
  <c r="W134" i="1" s="1"/>
  <c r="C134" i="1"/>
  <c r="M134" i="1" s="1"/>
  <c r="D134" i="1"/>
  <c r="O134" i="1" s="1"/>
  <c r="E134" i="1"/>
  <c r="R134" i="1" s="1"/>
  <c r="F134" i="1"/>
  <c r="T134" i="1" s="1"/>
  <c r="B135" i="1"/>
  <c r="X135" i="1" s="1"/>
  <c r="C135" i="1"/>
  <c r="L135" i="1" s="1"/>
  <c r="D135" i="1"/>
  <c r="N135" i="1" s="1"/>
  <c r="E135" i="1"/>
  <c r="Q135" i="1" s="1"/>
  <c r="F135" i="1"/>
  <c r="S135" i="1" s="1"/>
  <c r="B136" i="1"/>
  <c r="K136" i="1" s="1"/>
  <c r="C136" i="1"/>
  <c r="M136" i="1" s="1"/>
  <c r="D136" i="1"/>
  <c r="I136" i="1" s="1"/>
  <c r="E136" i="1"/>
  <c r="R136" i="1" s="1"/>
  <c r="F136" i="1"/>
  <c r="T136" i="1" s="1"/>
  <c r="B137" i="1"/>
  <c r="X137" i="1" s="1"/>
  <c r="C137" i="1"/>
  <c r="L137" i="1" s="1"/>
  <c r="D137" i="1"/>
  <c r="H137" i="1" s="1"/>
  <c r="E137" i="1"/>
  <c r="Q137" i="1" s="1"/>
  <c r="F137" i="1"/>
  <c r="S137" i="1" s="1"/>
  <c r="B138" i="1"/>
  <c r="Y138" i="1" s="1"/>
  <c r="C138" i="1"/>
  <c r="M138" i="1" s="1"/>
  <c r="D138" i="1"/>
  <c r="I138" i="1" s="1"/>
  <c r="E138" i="1"/>
  <c r="R138" i="1" s="1"/>
  <c r="F138" i="1"/>
  <c r="T138" i="1" s="1"/>
  <c r="B139" i="1"/>
  <c r="J139" i="1" s="1"/>
  <c r="C139" i="1"/>
  <c r="L139" i="1" s="1"/>
  <c r="D139" i="1"/>
  <c r="H139" i="1" s="1"/>
  <c r="E139" i="1"/>
  <c r="Q139" i="1" s="1"/>
  <c r="F139" i="1"/>
  <c r="S139" i="1" s="1"/>
  <c r="B140" i="1"/>
  <c r="G140" i="1" s="1"/>
  <c r="U140" i="1" s="1"/>
  <c r="W140" i="1" s="1"/>
  <c r="C140" i="1"/>
  <c r="M140" i="1" s="1"/>
  <c r="D140" i="1"/>
  <c r="I140" i="1" s="1"/>
  <c r="E140" i="1"/>
  <c r="R140" i="1" s="1"/>
  <c r="F140" i="1"/>
  <c r="T140" i="1" s="1"/>
  <c r="B141" i="1"/>
  <c r="X141" i="1" s="1"/>
  <c r="C141" i="1"/>
  <c r="L141" i="1" s="1"/>
  <c r="D141" i="1"/>
  <c r="N141" i="1" s="1"/>
  <c r="E141" i="1"/>
  <c r="Q141" i="1" s="1"/>
  <c r="F141" i="1"/>
  <c r="S141" i="1" s="1"/>
  <c r="B142" i="1"/>
  <c r="G142" i="1" s="1"/>
  <c r="U142" i="1" s="1"/>
  <c r="W142" i="1" s="1"/>
  <c r="C142" i="1"/>
  <c r="M142" i="1" s="1"/>
  <c r="D142" i="1"/>
  <c r="I142" i="1" s="1"/>
  <c r="E142" i="1"/>
  <c r="R142" i="1" s="1"/>
  <c r="F142" i="1"/>
  <c r="T142" i="1" s="1"/>
  <c r="B143" i="1"/>
  <c r="X143" i="1" s="1"/>
  <c r="C143" i="1"/>
  <c r="L143" i="1" s="1"/>
  <c r="D143" i="1"/>
  <c r="H143" i="1" s="1"/>
  <c r="E143" i="1"/>
  <c r="Q143" i="1" s="1"/>
  <c r="F143" i="1"/>
  <c r="S143" i="1" s="1"/>
  <c r="B144" i="1"/>
  <c r="K144" i="1" s="1"/>
  <c r="C144" i="1"/>
  <c r="M144" i="1" s="1"/>
  <c r="D144" i="1"/>
  <c r="O144" i="1" s="1"/>
  <c r="E144" i="1"/>
  <c r="R144" i="1" s="1"/>
  <c r="F144" i="1"/>
  <c r="T144" i="1" s="1"/>
  <c r="B145" i="1"/>
  <c r="G145" i="1" s="1"/>
  <c r="U145" i="1" s="1"/>
  <c r="V145" i="1" s="1"/>
  <c r="C145" i="1"/>
  <c r="L145" i="1" s="1"/>
  <c r="D145" i="1"/>
  <c r="H145" i="1" s="1"/>
  <c r="E145" i="1"/>
  <c r="Q145" i="1" s="1"/>
  <c r="F145" i="1"/>
  <c r="S145" i="1" s="1"/>
  <c r="B146" i="1"/>
  <c r="G146" i="1" s="1"/>
  <c r="U146" i="1" s="1"/>
  <c r="W146" i="1" s="1"/>
  <c r="C146" i="1"/>
  <c r="M146" i="1" s="1"/>
  <c r="D146" i="1"/>
  <c r="I146" i="1" s="1"/>
  <c r="E146" i="1"/>
  <c r="R146" i="1" s="1"/>
  <c r="F146" i="1"/>
  <c r="T146" i="1" s="1"/>
  <c r="B147" i="1"/>
  <c r="G147" i="1" s="1"/>
  <c r="U147" i="1" s="1"/>
  <c r="V147" i="1" s="1"/>
  <c r="C147" i="1"/>
  <c r="L147" i="1" s="1"/>
  <c r="D147" i="1"/>
  <c r="H147" i="1" s="1"/>
  <c r="E147" i="1"/>
  <c r="Q147" i="1" s="1"/>
  <c r="F147" i="1"/>
  <c r="S147" i="1" s="1"/>
  <c r="B148" i="1"/>
  <c r="K148" i="1" s="1"/>
  <c r="C148" i="1"/>
  <c r="M148" i="1" s="1"/>
  <c r="D148" i="1"/>
  <c r="I148" i="1" s="1"/>
  <c r="E148" i="1"/>
  <c r="R148" i="1" s="1"/>
  <c r="F148" i="1"/>
  <c r="T148" i="1" s="1"/>
  <c r="G224" i="1"/>
  <c r="G225" i="1"/>
  <c r="G226" i="1"/>
  <c r="G227" i="1"/>
  <c r="G228" i="1"/>
  <c r="G229" i="1"/>
  <c r="G230" i="1"/>
  <c r="G231" i="1"/>
  <c r="G232" i="1"/>
  <c r="G233" i="1"/>
  <c r="G234" i="1"/>
  <c r="G235" i="1"/>
  <c r="G236" i="1"/>
  <c r="G237" i="1"/>
  <c r="G238" i="1"/>
  <c r="G239" i="1"/>
  <c r="G240" i="1"/>
  <c r="G241" i="1"/>
  <c r="G242" i="1"/>
  <c r="G243" i="1"/>
  <c r="G244" i="1"/>
  <c r="G223" i="1"/>
  <c r="G204" i="1"/>
  <c r="G205" i="1"/>
  <c r="G206" i="1"/>
  <c r="G207" i="1"/>
  <c r="G208" i="1"/>
  <c r="G209" i="1"/>
  <c r="G210" i="1"/>
  <c r="G211" i="1"/>
  <c r="G212" i="1"/>
  <c r="G213" i="1"/>
  <c r="G214" i="1"/>
  <c r="G215" i="1"/>
  <c r="G216" i="1"/>
  <c r="G217" i="1"/>
  <c r="G218" i="1"/>
  <c r="G219" i="1"/>
  <c r="G220" i="1"/>
  <c r="G221" i="1"/>
  <c r="G222" i="1"/>
  <c r="G203" i="1"/>
  <c r="G184" i="1"/>
  <c r="G185" i="1"/>
  <c r="G186" i="1"/>
  <c r="G187" i="1"/>
  <c r="G188" i="1"/>
  <c r="G189" i="1"/>
  <c r="G190" i="1"/>
  <c r="G191" i="1"/>
  <c r="G192" i="1"/>
  <c r="G193" i="1"/>
  <c r="G194" i="1"/>
  <c r="G195" i="1"/>
  <c r="G196" i="1"/>
  <c r="G197" i="1"/>
  <c r="G198" i="1"/>
  <c r="G199" i="1"/>
  <c r="G200" i="1"/>
  <c r="G201" i="1"/>
  <c r="G202" i="1"/>
  <c r="G183" i="1"/>
  <c r="O132" i="1" l="1"/>
  <c r="I144" i="1"/>
  <c r="O128" i="1"/>
  <c r="J135" i="1"/>
  <c r="G139" i="1"/>
  <c r="U139" i="1" s="1"/>
  <c r="V139" i="1" s="1"/>
  <c r="H135" i="1"/>
  <c r="O124" i="1"/>
  <c r="G135" i="1"/>
  <c r="U135" i="1" s="1"/>
  <c r="V135" i="1" s="1"/>
  <c r="K124" i="1"/>
  <c r="Y142" i="1"/>
  <c r="G138" i="1"/>
  <c r="U138" i="1" s="1"/>
  <c r="W138" i="1" s="1"/>
  <c r="N137" i="1"/>
  <c r="J137" i="1"/>
  <c r="Y130" i="1"/>
  <c r="H127" i="1"/>
  <c r="G143" i="1"/>
  <c r="U143" i="1" s="1"/>
  <c r="V143" i="1" s="1"/>
  <c r="K130" i="1"/>
  <c r="G127" i="1"/>
  <c r="U127" i="1" s="1"/>
  <c r="V127" i="1" s="1"/>
  <c r="X139" i="1"/>
  <c r="I130" i="1"/>
  <c r="O146" i="1"/>
  <c r="N129" i="1"/>
  <c r="J129" i="1"/>
  <c r="G144" i="1"/>
  <c r="U144" i="1" s="1"/>
  <c r="W144" i="1" s="1"/>
  <c r="O126" i="1"/>
  <c r="N131" i="1"/>
  <c r="X133" i="1"/>
  <c r="X147" i="1"/>
  <c r="N133" i="1"/>
  <c r="G131" i="1"/>
  <c r="U131" i="1" s="1"/>
  <c r="V131" i="1" s="1"/>
  <c r="J147" i="1"/>
  <c r="Y144" i="1"/>
  <c r="G133" i="1"/>
  <c r="U133" i="1" s="1"/>
  <c r="V133" i="1" s="1"/>
  <c r="K138" i="1"/>
  <c r="Y128" i="1"/>
  <c r="K132" i="1"/>
  <c r="J141" i="1"/>
  <c r="K134" i="1"/>
  <c r="G132" i="1"/>
  <c r="U132" i="1" s="1"/>
  <c r="W132" i="1" s="1"/>
  <c r="G123" i="1"/>
  <c r="U123" i="1" s="1"/>
  <c r="V123" i="1" s="1"/>
  <c r="H141" i="1"/>
  <c r="G136" i="1"/>
  <c r="U136" i="1" s="1"/>
  <c r="W136" i="1" s="1"/>
  <c r="J125" i="1"/>
  <c r="Y134" i="1"/>
  <c r="N143" i="1"/>
  <c r="G141" i="1"/>
  <c r="U141" i="1" s="1"/>
  <c r="V141" i="1" s="1"/>
  <c r="X123" i="1"/>
  <c r="K146" i="1"/>
  <c r="X125" i="1"/>
  <c r="O148" i="1"/>
  <c r="J143" i="1"/>
  <c r="J127" i="1"/>
  <c r="N147" i="1"/>
  <c r="G137" i="1"/>
  <c r="U137" i="1" s="1"/>
  <c r="V137" i="1" s="1"/>
  <c r="I134" i="1"/>
  <c r="J131" i="1"/>
  <c r="N125" i="1"/>
  <c r="O140" i="1"/>
  <c r="X129" i="1"/>
  <c r="K128" i="1"/>
  <c r="Y126" i="1"/>
  <c r="X145" i="1"/>
  <c r="O138" i="1"/>
  <c r="Y148" i="1"/>
  <c r="Y136" i="1"/>
  <c r="K126" i="1"/>
  <c r="N123" i="1"/>
  <c r="Y124" i="1"/>
  <c r="N145" i="1"/>
  <c r="O142" i="1"/>
  <c r="Y146" i="1"/>
  <c r="J145" i="1"/>
  <c r="N139" i="1"/>
  <c r="G148" i="1"/>
  <c r="U148" i="1" s="1"/>
  <c r="W148" i="1" s="1"/>
  <c r="K142" i="1"/>
  <c r="O136" i="1"/>
  <c r="Y140" i="1"/>
  <c r="K140" i="1"/>
  <c r="C184" i="1"/>
  <c r="C185" i="1"/>
  <c r="C186" i="1"/>
  <c r="C187" i="1"/>
  <c r="C188" i="1"/>
  <c r="C189" i="1"/>
  <c r="C190" i="1"/>
  <c r="C191" i="1"/>
  <c r="C192" i="1"/>
  <c r="C193" i="1"/>
  <c r="C194" i="1"/>
  <c r="C195" i="1"/>
  <c r="C196" i="1"/>
  <c r="C197" i="1"/>
  <c r="C198" i="1"/>
  <c r="C199" i="1"/>
  <c r="C200" i="1"/>
  <c r="C201" i="1"/>
  <c r="C202" i="1"/>
  <c r="C183" i="1"/>
  <c r="F224" i="1"/>
  <c r="F225" i="1"/>
  <c r="F226" i="1"/>
  <c r="F227" i="1"/>
  <c r="F228" i="1"/>
  <c r="F229" i="1"/>
  <c r="F230" i="1"/>
  <c r="F231" i="1"/>
  <c r="F232" i="1"/>
  <c r="F233" i="1"/>
  <c r="F234" i="1"/>
  <c r="F235" i="1"/>
  <c r="F236" i="1"/>
  <c r="F237" i="1"/>
  <c r="F238" i="1"/>
  <c r="F239" i="1"/>
  <c r="F240" i="1"/>
  <c r="F241" i="1"/>
  <c r="F242" i="1"/>
  <c r="F243" i="1"/>
  <c r="F244" i="1"/>
  <c r="F223" i="1"/>
  <c r="F204" i="1"/>
  <c r="F205" i="1"/>
  <c r="F206" i="1"/>
  <c r="F207" i="1"/>
  <c r="F208" i="1"/>
  <c r="F209" i="1"/>
  <c r="F210" i="1"/>
  <c r="F211" i="1"/>
  <c r="F212" i="1"/>
  <c r="F213" i="1"/>
  <c r="F214" i="1"/>
  <c r="F215" i="1"/>
  <c r="F216" i="1"/>
  <c r="F217" i="1"/>
  <c r="F218" i="1"/>
  <c r="F219" i="1"/>
  <c r="F220" i="1"/>
  <c r="F221" i="1"/>
  <c r="F222" i="1"/>
  <c r="F203" i="1"/>
  <c r="F184" i="1"/>
  <c r="F185" i="1"/>
  <c r="F186" i="1"/>
  <c r="F187" i="1"/>
  <c r="F188" i="1"/>
  <c r="F189" i="1"/>
  <c r="F190" i="1"/>
  <c r="F191" i="1"/>
  <c r="F192" i="1"/>
  <c r="F193" i="1"/>
  <c r="F194" i="1"/>
  <c r="F195" i="1"/>
  <c r="F196" i="1"/>
  <c r="F197" i="1"/>
  <c r="F198" i="1"/>
  <c r="F199" i="1"/>
  <c r="F200" i="1"/>
  <c r="F201" i="1"/>
  <c r="F202" i="1"/>
  <c r="F183" i="1"/>
  <c r="E224" i="1"/>
  <c r="E225" i="1"/>
  <c r="E226" i="1"/>
  <c r="E227" i="1"/>
  <c r="E228" i="1"/>
  <c r="E229" i="1"/>
  <c r="E230" i="1"/>
  <c r="E231" i="1"/>
  <c r="E232" i="1"/>
  <c r="E233" i="1"/>
  <c r="E234" i="1"/>
  <c r="E235" i="1"/>
  <c r="E236" i="1"/>
  <c r="E237" i="1"/>
  <c r="E238" i="1"/>
  <c r="E239" i="1"/>
  <c r="E240" i="1"/>
  <c r="E241" i="1"/>
  <c r="E242" i="1"/>
  <c r="E243" i="1"/>
  <c r="E244" i="1"/>
  <c r="E223" i="1"/>
  <c r="E204" i="1"/>
  <c r="E205" i="1"/>
  <c r="E206" i="1"/>
  <c r="E207" i="1"/>
  <c r="E208" i="1"/>
  <c r="E209" i="1"/>
  <c r="E210" i="1"/>
  <c r="E211" i="1"/>
  <c r="E212" i="1"/>
  <c r="E213" i="1"/>
  <c r="E214" i="1"/>
  <c r="E215" i="1"/>
  <c r="E216" i="1"/>
  <c r="E217" i="1"/>
  <c r="E218" i="1"/>
  <c r="E219" i="1"/>
  <c r="E220" i="1"/>
  <c r="E221" i="1"/>
  <c r="E222" i="1"/>
  <c r="E203" i="1"/>
  <c r="E184" i="1"/>
  <c r="E185" i="1"/>
  <c r="E186" i="1"/>
  <c r="E187" i="1"/>
  <c r="E188" i="1"/>
  <c r="E189" i="1"/>
  <c r="E190" i="1"/>
  <c r="E191" i="1"/>
  <c r="E192" i="1"/>
  <c r="E193" i="1"/>
  <c r="E194" i="1"/>
  <c r="E195" i="1"/>
  <c r="E196" i="1"/>
  <c r="E197" i="1"/>
  <c r="E198" i="1"/>
  <c r="E199" i="1"/>
  <c r="E200" i="1"/>
  <c r="E201" i="1"/>
  <c r="E202" i="1"/>
  <c r="E183" i="1"/>
  <c r="D224" i="1"/>
  <c r="D225" i="1"/>
  <c r="D226" i="1"/>
  <c r="D227" i="1"/>
  <c r="D228" i="1"/>
  <c r="D229" i="1"/>
  <c r="D230" i="1"/>
  <c r="D231" i="1"/>
  <c r="D232" i="1"/>
  <c r="D233" i="1"/>
  <c r="D234" i="1"/>
  <c r="D235" i="1"/>
  <c r="D236" i="1"/>
  <c r="D237" i="1"/>
  <c r="D238" i="1"/>
  <c r="D239" i="1"/>
  <c r="D240" i="1"/>
  <c r="D241" i="1"/>
  <c r="D242" i="1"/>
  <c r="D243" i="1"/>
  <c r="D244" i="1"/>
  <c r="D223" i="1"/>
  <c r="D204" i="1"/>
  <c r="D205" i="1"/>
  <c r="D206" i="1"/>
  <c r="D207" i="1"/>
  <c r="D208" i="1"/>
  <c r="D209" i="1"/>
  <c r="D210" i="1"/>
  <c r="D211" i="1"/>
  <c r="D212" i="1"/>
  <c r="D213" i="1"/>
  <c r="D214" i="1"/>
  <c r="D215" i="1"/>
  <c r="D216" i="1"/>
  <c r="D217" i="1"/>
  <c r="D218" i="1"/>
  <c r="D219" i="1"/>
  <c r="D220" i="1"/>
  <c r="D221" i="1"/>
  <c r="D222" i="1"/>
  <c r="D203" i="1"/>
  <c r="D184" i="1"/>
  <c r="D185" i="1"/>
  <c r="D186" i="1"/>
  <c r="D187" i="1"/>
  <c r="D188" i="1"/>
  <c r="D189" i="1"/>
  <c r="D190" i="1"/>
  <c r="D191" i="1"/>
  <c r="D192" i="1"/>
  <c r="D193" i="1"/>
  <c r="D194" i="1"/>
  <c r="D195" i="1"/>
  <c r="D196" i="1"/>
  <c r="D197" i="1"/>
  <c r="D198" i="1"/>
  <c r="D199" i="1"/>
  <c r="D200" i="1"/>
  <c r="D201" i="1"/>
  <c r="D202" i="1"/>
  <c r="D183" i="1"/>
  <c r="C224" i="1"/>
  <c r="C225" i="1"/>
  <c r="C226" i="1"/>
  <c r="C227" i="1"/>
  <c r="C228" i="1"/>
  <c r="C229" i="1"/>
  <c r="C230" i="1"/>
  <c r="C231" i="1"/>
  <c r="C232" i="1"/>
  <c r="C233" i="1"/>
  <c r="C234" i="1"/>
  <c r="C235" i="1"/>
  <c r="C236" i="1"/>
  <c r="C237" i="1"/>
  <c r="C238" i="1"/>
  <c r="C239" i="1"/>
  <c r="C240" i="1"/>
  <c r="C241" i="1"/>
  <c r="C242" i="1"/>
  <c r="C243" i="1"/>
  <c r="C244" i="1"/>
  <c r="C223" i="1"/>
  <c r="C204" i="1"/>
  <c r="C205" i="1"/>
  <c r="C206" i="1"/>
  <c r="C207" i="1"/>
  <c r="C208" i="1"/>
  <c r="C209" i="1"/>
  <c r="C210" i="1"/>
  <c r="C211" i="1"/>
  <c r="C212" i="1"/>
  <c r="C213" i="1"/>
  <c r="C214" i="1"/>
  <c r="C215" i="1"/>
  <c r="C216" i="1"/>
  <c r="C217" i="1"/>
  <c r="C218" i="1"/>
  <c r="C219" i="1"/>
  <c r="C220" i="1"/>
  <c r="C221" i="1"/>
  <c r="C222" i="1"/>
  <c r="C203" i="1"/>
  <c r="B224" i="1"/>
  <c r="B225" i="1"/>
  <c r="B226" i="1"/>
  <c r="B227" i="1"/>
  <c r="B228" i="1"/>
  <c r="B229" i="1"/>
  <c r="B230" i="1"/>
  <c r="B231" i="1"/>
  <c r="B232" i="1"/>
  <c r="B233" i="1"/>
  <c r="B234" i="1"/>
  <c r="B235" i="1"/>
  <c r="B236" i="1"/>
  <c r="B237" i="1"/>
  <c r="B238" i="1"/>
  <c r="B239" i="1"/>
  <c r="B240" i="1"/>
  <c r="B241" i="1"/>
  <c r="B242" i="1"/>
  <c r="B243" i="1"/>
  <c r="B244" i="1"/>
  <c r="B223" i="1"/>
  <c r="B204" i="1"/>
  <c r="B205" i="1"/>
  <c r="B206" i="1"/>
  <c r="B207" i="1"/>
  <c r="B208" i="1"/>
  <c r="B209" i="1"/>
  <c r="B210" i="1"/>
  <c r="B211" i="1"/>
  <c r="B212" i="1"/>
  <c r="B213" i="1"/>
  <c r="B214" i="1"/>
  <c r="B215" i="1"/>
  <c r="B216" i="1"/>
  <c r="B217" i="1"/>
  <c r="B218" i="1"/>
  <c r="B219" i="1"/>
  <c r="B220" i="1"/>
  <c r="B221" i="1"/>
  <c r="B222" i="1"/>
  <c r="B203" i="1"/>
  <c r="D158" i="1"/>
  <c r="D159" i="1"/>
  <c r="D160" i="1"/>
  <c r="D161" i="1"/>
  <c r="D162" i="1"/>
  <c r="D163" i="1"/>
  <c r="D164" i="1"/>
  <c r="D165" i="1"/>
  <c r="D166" i="1"/>
  <c r="D167" i="1"/>
  <c r="D168" i="1"/>
  <c r="D169" i="1"/>
  <c r="D170" i="1"/>
  <c r="D171" i="1"/>
  <c r="D172" i="1"/>
  <c r="D173" i="1"/>
  <c r="D174" i="1"/>
  <c r="D175" i="1"/>
  <c r="D176" i="1"/>
  <c r="D177" i="1"/>
  <c r="D178" i="1"/>
  <c r="D157" i="1"/>
  <c r="D149" i="1"/>
  <c r="D150" i="1"/>
  <c r="D151" i="1"/>
  <c r="D152" i="1"/>
  <c r="D153" i="1"/>
  <c r="D154" i="1"/>
  <c r="D155" i="1"/>
  <c r="D156" i="1"/>
  <c r="C158" i="1"/>
  <c r="C159" i="1"/>
  <c r="C160" i="1"/>
  <c r="C161" i="1"/>
  <c r="C162" i="1"/>
  <c r="C163" i="1"/>
  <c r="C164" i="1"/>
  <c r="C165" i="1"/>
  <c r="C166" i="1"/>
  <c r="C167" i="1"/>
  <c r="C168" i="1"/>
  <c r="C169" i="1"/>
  <c r="C170" i="1"/>
  <c r="C171" i="1"/>
  <c r="C172" i="1"/>
  <c r="C173" i="1"/>
  <c r="C174" i="1"/>
  <c r="C175" i="1"/>
  <c r="C176" i="1"/>
  <c r="C177" i="1"/>
  <c r="C178" i="1"/>
  <c r="C157" i="1"/>
  <c r="C149" i="1"/>
  <c r="C150" i="1"/>
  <c r="C151" i="1"/>
  <c r="C152" i="1"/>
  <c r="C153" i="1"/>
  <c r="C154" i="1"/>
  <c r="C155" i="1"/>
  <c r="C156" i="1"/>
  <c r="B158" i="1"/>
  <c r="B159" i="1"/>
  <c r="B160" i="1"/>
  <c r="B161" i="1"/>
  <c r="B162" i="1"/>
  <c r="B163" i="1"/>
  <c r="B164" i="1"/>
  <c r="B165" i="1"/>
  <c r="B166" i="1"/>
  <c r="B167" i="1"/>
  <c r="B168" i="1"/>
  <c r="B169" i="1"/>
  <c r="B170" i="1"/>
  <c r="B171" i="1"/>
  <c r="B172" i="1"/>
  <c r="B173" i="1"/>
  <c r="B174" i="1"/>
  <c r="B175" i="1"/>
  <c r="B176" i="1"/>
  <c r="B177" i="1"/>
  <c r="B178" i="1"/>
  <c r="B157" i="1"/>
  <c r="B149" i="1"/>
  <c r="B150" i="1"/>
  <c r="B151" i="1"/>
  <c r="B152" i="1"/>
  <c r="B153" i="1"/>
  <c r="B154" i="1"/>
  <c r="B155" i="1"/>
  <c r="B156" i="1"/>
  <c r="B184" i="1"/>
  <c r="B185" i="1"/>
  <c r="B186" i="1"/>
  <c r="B187" i="1"/>
  <c r="B188" i="1"/>
  <c r="B189" i="1"/>
  <c r="B190" i="1"/>
  <c r="B191" i="1"/>
  <c r="B192" i="1"/>
  <c r="B193" i="1"/>
  <c r="B194" i="1"/>
  <c r="B195" i="1"/>
  <c r="B196" i="1"/>
  <c r="B197" i="1"/>
  <c r="B198" i="1"/>
  <c r="B199" i="1"/>
  <c r="B200" i="1"/>
  <c r="B201" i="1"/>
  <c r="B202" i="1"/>
  <c r="B183" i="1"/>
  <c r="H50" i="1" l="1"/>
  <c r="L46" i="1"/>
  <c r="F52" i="1"/>
  <c r="Q52" i="1"/>
  <c r="Q50" i="1"/>
  <c r="Q48" i="1"/>
  <c r="Q46" i="1"/>
  <c r="R50" i="1"/>
  <c r="R46" i="1"/>
  <c r="R52" i="1"/>
  <c r="R48" i="1"/>
  <c r="O46" i="1"/>
  <c r="O52" i="1"/>
  <c r="O50" i="1"/>
  <c r="O48" i="1"/>
  <c r="N52" i="1"/>
  <c r="N46" i="1"/>
  <c r="N50" i="1"/>
  <c r="N48" i="1"/>
  <c r="L52" i="1"/>
  <c r="L50" i="1"/>
  <c r="L48" i="1"/>
  <c r="K52" i="1"/>
  <c r="K50" i="1"/>
  <c r="K48" i="1"/>
  <c r="K46" i="1"/>
  <c r="I52" i="1"/>
  <c r="I50" i="1"/>
  <c r="I48" i="1"/>
  <c r="I46" i="1"/>
  <c r="H52" i="1"/>
  <c r="H46" i="1"/>
  <c r="H48" i="1"/>
  <c r="E52" i="1"/>
  <c r="E46" i="1"/>
  <c r="E48" i="1"/>
  <c r="E50" i="1"/>
  <c r="F46" i="1"/>
  <c r="F48" i="1"/>
  <c r="F50" i="1"/>
  <c r="C52" i="1"/>
  <c r="B52" i="1"/>
  <c r="B46" i="1"/>
  <c r="B48" i="1"/>
  <c r="B50" i="1"/>
  <c r="C46" i="1"/>
  <c r="C48" i="1"/>
  <c r="C50" i="1"/>
  <c r="J46" i="1"/>
  <c r="G50" i="1"/>
  <c r="P52" i="1"/>
  <c r="S50" i="1"/>
  <c r="M52" i="1"/>
  <c r="S52" i="1"/>
  <c r="P46" i="1"/>
  <c r="J52" i="1"/>
  <c r="G52" i="1"/>
  <c r="J48" i="1"/>
  <c r="P48" i="1"/>
  <c r="J50" i="1"/>
  <c r="P50" i="1"/>
  <c r="G46" i="1"/>
  <c r="M46" i="1"/>
  <c r="S46" i="1"/>
  <c r="G48" i="1"/>
  <c r="M48" i="1"/>
  <c r="S48" i="1"/>
  <c r="M50" i="1"/>
  <c r="D52" i="1"/>
  <c r="D48" i="1"/>
  <c r="D50" i="1"/>
  <c r="D46" i="1"/>
  <c r="F158" i="1" l="1"/>
  <c r="F159" i="1"/>
  <c r="F160" i="1"/>
  <c r="F161" i="1"/>
  <c r="F162" i="1"/>
  <c r="F163" i="1"/>
  <c r="F164" i="1"/>
  <c r="F165" i="1"/>
  <c r="F166" i="1"/>
  <c r="F167" i="1"/>
  <c r="F168" i="1"/>
  <c r="F169" i="1"/>
  <c r="F170" i="1"/>
  <c r="F171" i="1"/>
  <c r="F172" i="1"/>
  <c r="F173" i="1"/>
  <c r="F174" i="1"/>
  <c r="F175" i="1"/>
  <c r="F176" i="1"/>
  <c r="F177" i="1"/>
  <c r="F178" i="1"/>
  <c r="F157" i="1"/>
  <c r="F149" i="1"/>
  <c r="F150" i="1"/>
  <c r="F151" i="1"/>
  <c r="F152" i="1"/>
  <c r="F153" i="1"/>
  <c r="F154" i="1"/>
  <c r="F155" i="1"/>
  <c r="F156" i="1"/>
  <c r="E158" i="1"/>
  <c r="E159" i="1"/>
  <c r="E160" i="1"/>
  <c r="E161" i="1"/>
  <c r="E162" i="1"/>
  <c r="E163" i="1"/>
  <c r="E164" i="1"/>
  <c r="E165" i="1"/>
  <c r="E166" i="1"/>
  <c r="E167" i="1"/>
  <c r="E168" i="1"/>
  <c r="E169" i="1"/>
  <c r="E170" i="1"/>
  <c r="E171" i="1"/>
  <c r="E172" i="1"/>
  <c r="E173" i="1"/>
  <c r="E174" i="1"/>
  <c r="E175" i="1"/>
  <c r="E176" i="1"/>
  <c r="E177" i="1"/>
  <c r="E178" i="1"/>
  <c r="E157" i="1"/>
  <c r="E149" i="1"/>
  <c r="E150" i="1"/>
  <c r="E151" i="1"/>
  <c r="E152" i="1"/>
  <c r="E153" i="1"/>
  <c r="E154" i="1"/>
  <c r="E155" i="1"/>
  <c r="E156" i="1"/>
  <c r="T158" i="1" l="1"/>
  <c r="S159" i="1"/>
  <c r="T160" i="1"/>
  <c r="S161" i="1"/>
  <c r="T162" i="1"/>
  <c r="S163" i="1"/>
  <c r="T164" i="1"/>
  <c r="S165" i="1"/>
  <c r="T166" i="1"/>
  <c r="S167" i="1"/>
  <c r="T168" i="1"/>
  <c r="S169" i="1"/>
  <c r="T170" i="1"/>
  <c r="S171" i="1"/>
  <c r="T172" i="1"/>
  <c r="S173" i="1"/>
  <c r="T174" i="1"/>
  <c r="S175" i="1"/>
  <c r="T176" i="1"/>
  <c r="S177" i="1"/>
  <c r="T178" i="1"/>
  <c r="S157" i="1"/>
  <c r="S149" i="1"/>
  <c r="T150" i="1"/>
  <c r="S151" i="1"/>
  <c r="T152" i="1"/>
  <c r="S153" i="1"/>
  <c r="T154" i="1"/>
  <c r="S155" i="1"/>
  <c r="T156" i="1"/>
  <c r="R158" i="1"/>
  <c r="Q159" i="1"/>
  <c r="R160" i="1"/>
  <c r="Q161" i="1"/>
  <c r="R162" i="1"/>
  <c r="Q163" i="1"/>
  <c r="R164" i="1"/>
  <c r="Q165" i="1"/>
  <c r="R166" i="1"/>
  <c r="Q167" i="1"/>
  <c r="R168" i="1"/>
  <c r="Q169" i="1"/>
  <c r="R170" i="1"/>
  <c r="Q171" i="1"/>
  <c r="R172" i="1"/>
  <c r="Q173" i="1"/>
  <c r="R174" i="1"/>
  <c r="Q175" i="1"/>
  <c r="R176" i="1"/>
  <c r="Q177" i="1"/>
  <c r="R178" i="1"/>
  <c r="Q157" i="1"/>
  <c r="Q149" i="1"/>
  <c r="R150" i="1"/>
  <c r="Q151" i="1"/>
  <c r="R152" i="1"/>
  <c r="Q153" i="1"/>
  <c r="R154" i="1"/>
  <c r="Q155" i="1"/>
  <c r="R156" i="1"/>
  <c r="I150" i="1" l="1"/>
  <c r="I154" i="1"/>
  <c r="I158" i="1"/>
  <c r="I160" i="1"/>
  <c r="I162" i="1"/>
  <c r="I164" i="1"/>
  <c r="I166" i="1"/>
  <c r="H149" i="1"/>
  <c r="H155" i="1"/>
  <c r="H157" i="1"/>
  <c r="H159" i="1"/>
  <c r="H161" i="1"/>
  <c r="H163" i="1"/>
  <c r="H165" i="1"/>
  <c r="I168" i="1"/>
  <c r="H171" i="1"/>
  <c r="H173" i="1"/>
  <c r="I174" i="1"/>
  <c r="H175" i="1"/>
  <c r="I176" i="1"/>
  <c r="H177" i="1"/>
  <c r="F68" i="1"/>
  <c r="F66" i="1"/>
  <c r="F64" i="1"/>
  <c r="F67" i="1"/>
  <c r="F65" i="1"/>
  <c r="F63" i="1"/>
  <c r="G153" i="1" l="1"/>
  <c r="U153" i="1" s="1"/>
  <c r="G175" i="1"/>
  <c r="U175" i="1" s="1"/>
  <c r="V175" i="1" s="1"/>
  <c r="J149" i="1"/>
  <c r="G156" i="1"/>
  <c r="U156" i="1" s="1"/>
  <c r="W156" i="1" s="1"/>
  <c r="G165" i="1"/>
  <c r="U165" i="1" s="1"/>
  <c r="V165" i="1" s="1"/>
  <c r="K154" i="1"/>
  <c r="G159" i="1"/>
  <c r="U159" i="1" s="1"/>
  <c r="V159" i="1" s="1"/>
  <c r="K158" i="1"/>
  <c r="G157" i="1"/>
  <c r="U157" i="1" s="1"/>
  <c r="V157" i="1" s="1"/>
  <c r="J151" i="1"/>
  <c r="K152" i="1"/>
  <c r="G177" i="1"/>
  <c r="U177" i="1" s="1"/>
  <c r="V177" i="1" s="1"/>
  <c r="G167" i="1"/>
  <c r="U167" i="1" s="1"/>
  <c r="V167" i="1" s="1"/>
  <c r="K150" i="1"/>
  <c r="L159" i="1"/>
  <c r="G158" i="1"/>
  <c r="U158" i="1" s="1"/>
  <c r="W158" i="1" s="1"/>
  <c r="G173" i="1"/>
  <c r="U173" i="1" s="1"/>
  <c r="V173" i="1" s="1"/>
  <c r="G169" i="1"/>
  <c r="U169" i="1" s="1"/>
  <c r="V169" i="1" s="1"/>
  <c r="L157" i="1"/>
  <c r="G155" i="1"/>
  <c r="U155" i="1" s="1"/>
  <c r="V155" i="1" s="1"/>
  <c r="G172" i="1"/>
  <c r="U172" i="1" s="1"/>
  <c r="W172" i="1" s="1"/>
  <c r="M168" i="1"/>
  <c r="G164" i="1"/>
  <c r="U164" i="1" s="1"/>
  <c r="W164" i="1" s="1"/>
  <c r="G149" i="1"/>
  <c r="U149" i="1" s="1"/>
  <c r="V149" i="1" s="1"/>
  <c r="G174" i="1"/>
  <c r="U174" i="1" s="1"/>
  <c r="W174" i="1" s="1"/>
  <c r="G152" i="1"/>
  <c r="U152" i="1" s="1"/>
  <c r="W152" i="1" s="1"/>
  <c r="G176" i="1"/>
  <c r="U176" i="1" s="1"/>
  <c r="W176" i="1" s="1"/>
  <c r="K156" i="1"/>
  <c r="G151" i="1"/>
  <c r="U151" i="1" s="1"/>
  <c r="V151" i="1" s="1"/>
  <c r="G166" i="1"/>
  <c r="U166" i="1" s="1"/>
  <c r="W166" i="1" s="1"/>
  <c r="J155" i="1"/>
  <c r="N165" i="1"/>
  <c r="N149" i="1"/>
  <c r="O152" i="1"/>
  <c r="M158" i="1"/>
  <c r="I152" i="1"/>
  <c r="L175" i="1"/>
  <c r="N171" i="1"/>
  <c r="L161" i="1"/>
  <c r="M174" i="1"/>
  <c r="O178" i="1"/>
  <c r="G160" i="1"/>
  <c r="U160" i="1" s="1"/>
  <c r="W160" i="1" s="1"/>
  <c r="O160" i="1"/>
  <c r="G154" i="1"/>
  <c r="U154" i="1" s="1"/>
  <c r="W154" i="1" s="1"/>
  <c r="G168" i="1"/>
  <c r="U168" i="1" s="1"/>
  <c r="W168" i="1" s="1"/>
  <c r="G150" i="1"/>
  <c r="U150" i="1" s="1"/>
  <c r="M150" i="1"/>
  <c r="M164" i="1"/>
  <c r="O158" i="1"/>
  <c r="O170" i="1"/>
  <c r="I170" i="1"/>
  <c r="M162" i="1"/>
  <c r="G162" i="1"/>
  <c r="U162" i="1" s="1"/>
  <c r="W162" i="1" s="1"/>
  <c r="N163" i="1"/>
  <c r="K178" i="1"/>
  <c r="G178" i="1"/>
  <c r="U178" i="1" s="1"/>
  <c r="W178" i="1" s="1"/>
  <c r="G161" i="1"/>
  <c r="U161" i="1" s="1"/>
  <c r="V161" i="1" s="1"/>
  <c r="L171" i="1"/>
  <c r="N175" i="1"/>
  <c r="N167" i="1"/>
  <c r="H167" i="1"/>
  <c r="L151" i="1"/>
  <c r="M160" i="1"/>
  <c r="N161" i="1"/>
  <c r="L153" i="1"/>
  <c r="L155" i="1"/>
  <c r="K170" i="1"/>
  <c r="G170" i="1"/>
  <c r="U170" i="1" s="1"/>
  <c r="W170" i="1" s="1"/>
  <c r="K174" i="1"/>
  <c r="M178" i="1"/>
  <c r="M170" i="1"/>
  <c r="O174" i="1"/>
  <c r="L149" i="1"/>
  <c r="J173" i="1"/>
  <c r="L177" i="1"/>
  <c r="L169" i="1"/>
  <c r="N173" i="1"/>
  <c r="J165" i="1"/>
  <c r="K166" i="1"/>
  <c r="M156" i="1"/>
  <c r="O166" i="1"/>
  <c r="O150" i="1"/>
  <c r="N151" i="1"/>
  <c r="H151" i="1"/>
  <c r="M176" i="1"/>
  <c r="O172" i="1"/>
  <c r="I172" i="1"/>
  <c r="G163" i="1"/>
  <c r="U163" i="1" s="1"/>
  <c r="V163" i="1" s="1"/>
  <c r="L165" i="1"/>
  <c r="M154" i="1"/>
  <c r="N155" i="1"/>
  <c r="O164" i="1"/>
  <c r="M152" i="1"/>
  <c r="I178" i="1"/>
  <c r="G171" i="1"/>
  <c r="U171" i="1" s="1"/>
  <c r="V171" i="1" s="1"/>
  <c r="L167" i="1"/>
  <c r="J161" i="1"/>
  <c r="L163" i="1"/>
  <c r="N153" i="1"/>
  <c r="H153" i="1"/>
  <c r="O162" i="1"/>
  <c r="J177" i="1"/>
  <c r="J169" i="1"/>
  <c r="L173" i="1"/>
  <c r="N177" i="1"/>
  <c r="N169" i="1"/>
  <c r="J157" i="1"/>
  <c r="N159" i="1"/>
  <c r="O156" i="1"/>
  <c r="H169" i="1"/>
  <c r="I156" i="1"/>
  <c r="M172" i="1"/>
  <c r="O176" i="1"/>
  <c r="O168" i="1"/>
  <c r="K162" i="1"/>
  <c r="M166" i="1"/>
  <c r="N157" i="1"/>
  <c r="O154" i="1"/>
  <c r="J175" i="1"/>
  <c r="J171" i="1"/>
  <c r="J167" i="1"/>
  <c r="K176" i="1"/>
  <c r="K172" i="1"/>
  <c r="K168" i="1"/>
  <c r="J163" i="1"/>
  <c r="J159" i="1"/>
  <c r="K164" i="1"/>
  <c r="K160" i="1"/>
  <c r="J153" i="1" l="1"/>
  <c r="Y156" i="1"/>
  <c r="Y158" i="1"/>
  <c r="X155" i="1"/>
  <c r="W150" i="1"/>
  <c r="Y176" i="1"/>
  <c r="Y160" i="1"/>
  <c r="X151" i="1"/>
  <c r="Y154" i="1"/>
  <c r="V153" i="1"/>
  <c r="X169" i="1"/>
  <c r="Y162" i="1"/>
  <c r="X161" i="1"/>
  <c r="Y168" i="1"/>
  <c r="Y150" i="1"/>
  <c r="X165" i="1"/>
  <c r="Y166" i="1"/>
  <c r="Y152" i="1"/>
  <c r="Y170" i="1"/>
  <c r="Y164" i="1"/>
  <c r="Y174" i="1"/>
  <c r="X173" i="1"/>
  <c r="X159" i="1"/>
  <c r="X153" i="1"/>
  <c r="X171" i="1"/>
  <c r="Y178" i="1"/>
  <c r="X177" i="1"/>
  <c r="Y172" i="1"/>
  <c r="X149" i="1"/>
  <c r="X167" i="1"/>
  <c r="X157" i="1"/>
  <c r="X175" i="1"/>
  <c r="X163" i="1"/>
</calcChain>
</file>

<file path=xl/sharedStrings.xml><?xml version="1.0" encoding="utf-8"?>
<sst xmlns="http://schemas.openxmlformats.org/spreadsheetml/2006/main" count="465" uniqueCount="130">
  <si>
    <t>Systolic</t>
  </si>
  <si>
    <t>Diastolic</t>
  </si>
  <si>
    <t>Difference</t>
  </si>
  <si>
    <t>1a</t>
  </si>
  <si>
    <t>1b</t>
  </si>
  <si>
    <t>2a</t>
  </si>
  <si>
    <t>2b</t>
  </si>
  <si>
    <t>3a</t>
  </si>
  <si>
    <t>3b</t>
  </si>
  <si>
    <t>4a</t>
  </si>
  <si>
    <t>4b</t>
  </si>
  <si>
    <t>5a</t>
  </si>
  <si>
    <t>5b</t>
  </si>
  <si>
    <t>6a</t>
  </si>
  <si>
    <t>6b</t>
  </si>
  <si>
    <t>7a</t>
  </si>
  <si>
    <t>7b</t>
  </si>
  <si>
    <t>8a</t>
  </si>
  <si>
    <t>8b</t>
  </si>
  <si>
    <t>9a</t>
  </si>
  <si>
    <t>9b</t>
  </si>
  <si>
    <t>10a</t>
  </si>
  <si>
    <t>10b</t>
  </si>
  <si>
    <t>11a</t>
  </si>
  <si>
    <t>11b</t>
  </si>
  <si>
    <t>12a</t>
  </si>
  <si>
    <t>12b</t>
  </si>
  <si>
    <t>13a</t>
  </si>
  <si>
    <t>13b</t>
  </si>
  <si>
    <t>14a</t>
  </si>
  <si>
    <t>14b</t>
  </si>
  <si>
    <t>15a</t>
  </si>
  <si>
    <t>15b</t>
  </si>
  <si>
    <t>16a</t>
  </si>
  <si>
    <t>16b</t>
  </si>
  <si>
    <t>17a</t>
  </si>
  <si>
    <t>17b</t>
  </si>
  <si>
    <t>18a</t>
  </si>
  <si>
    <t>18b</t>
  </si>
  <si>
    <t>19a</t>
  </si>
  <si>
    <t>19b</t>
  </si>
  <si>
    <t>20a</t>
  </si>
  <si>
    <t>20b</t>
  </si>
  <si>
    <t>21a</t>
  </si>
  <si>
    <t>21b</t>
  </si>
  <si>
    <t>Day</t>
  </si>
  <si>
    <t>22a</t>
  </si>
  <si>
    <t>22b</t>
  </si>
  <si>
    <t>23a</t>
  </si>
  <si>
    <t>23b</t>
  </si>
  <si>
    <t>24a</t>
  </si>
  <si>
    <t>24b</t>
  </si>
  <si>
    <t>25a</t>
  </si>
  <si>
    <t>25b</t>
  </si>
  <si>
    <t>26a</t>
  </si>
  <si>
    <t>26b</t>
  </si>
  <si>
    <t>27a</t>
  </si>
  <si>
    <t>27b</t>
  </si>
  <si>
    <t>28a</t>
  </si>
  <si>
    <t>28b</t>
  </si>
  <si>
    <t>29a</t>
  </si>
  <si>
    <t>29b</t>
  </si>
  <si>
    <t>30a</t>
  </si>
  <si>
    <t>30b</t>
  </si>
  <si>
    <t>31a</t>
  </si>
  <si>
    <t>31b</t>
  </si>
  <si>
    <t>Pulse</t>
  </si>
  <si>
    <t>4-Day</t>
  </si>
  <si>
    <t>Average</t>
  </si>
  <si>
    <t>Systolic a</t>
  </si>
  <si>
    <t>Systolic b</t>
  </si>
  <si>
    <t>Diastolic a</t>
  </si>
  <si>
    <t>Diastolic b</t>
  </si>
  <si>
    <t>Pulse a</t>
  </si>
  <si>
    <t>Pulse b</t>
  </si>
  <si>
    <t>Record</t>
  </si>
  <si>
    <t>Your</t>
  </si>
  <si>
    <t>Own</t>
  </si>
  <si>
    <t>calculated</t>
  </si>
  <si>
    <t>Time</t>
  </si>
  <si>
    <t>Notes</t>
  </si>
  <si>
    <t>Further notes can be added here.</t>
  </si>
  <si>
    <t>Pulse Pressure</t>
  </si>
  <si>
    <t>Pulse Pressure a</t>
  </si>
  <si>
    <t>Pulse Pressure b</t>
  </si>
  <si>
    <t>a</t>
  </si>
  <si>
    <t>b</t>
  </si>
  <si>
    <t>systolic -</t>
  </si>
  <si>
    <t>diastolic</t>
  </si>
  <si>
    <t>PPb</t>
  </si>
  <si>
    <t>PPa</t>
  </si>
  <si>
    <t>Preceding</t>
  </si>
  <si>
    <t>Month</t>
  </si>
  <si>
    <t>next to last</t>
  </si>
  <si>
    <t>2nd to Last</t>
  </si>
  <si>
    <t>Last</t>
  </si>
  <si>
    <t>Yes</t>
  </si>
  <si>
    <t xml:space="preserve">     for not displaying or printing Pulse Rate click on the default "Yes" below and change the "Yes" to "No" in the drop-down list that will appear.</t>
  </si>
  <si>
    <t xml:space="preserve">     for not displaying or printing Pulse Pressure click on the default "Yes" below and change the "Yes" below to "No" in the drop-down list that will appear.</t>
  </si>
  <si>
    <r>
      <t xml:space="preserve">In addition to Blood Pressure, the display and printing of </t>
    </r>
    <r>
      <rPr>
        <sz val="13"/>
        <color indexed="60"/>
        <rFont val="Calibri"/>
        <family val="2"/>
      </rPr>
      <t>Pulse Rate</t>
    </r>
    <r>
      <rPr>
        <sz val="13"/>
        <color indexed="8"/>
        <rFont val="Calibri"/>
        <family val="2"/>
      </rPr>
      <t xml:space="preserve"> on the BP, PR, PP Graphs are the default settings.  However,</t>
    </r>
  </si>
  <si>
    <r>
      <t xml:space="preserve">In addition to Blood Pressure, the display and printing of </t>
    </r>
    <r>
      <rPr>
        <sz val="13"/>
        <color indexed="17"/>
        <rFont val="Calibri"/>
        <family val="2"/>
      </rPr>
      <t>Pulse Pressure</t>
    </r>
    <r>
      <rPr>
        <sz val="13"/>
        <color indexed="8"/>
        <rFont val="Calibri"/>
        <family val="2"/>
      </rPr>
      <t xml:space="preserve"> on the BP, PR, PP Graphs are the default settings.  However,</t>
    </r>
  </si>
  <si>
    <t>Body Temp</t>
  </si>
  <si>
    <t>Resp. Rate</t>
  </si>
  <si>
    <t>Temp</t>
  </si>
  <si>
    <t>Just leave any missing (or unwanted) data points blank.</t>
  </si>
  <si>
    <t>Body</t>
  </si>
  <si>
    <t>Cumulative Average</t>
  </si>
  <si>
    <t>Standard Deviation</t>
  </si>
  <si>
    <t>Highest</t>
  </si>
  <si>
    <t>Lowest</t>
  </si>
  <si>
    <t>Pressure a</t>
  </si>
  <si>
    <t>Pressure b</t>
  </si>
  <si>
    <t>Resp.</t>
  </si>
  <si>
    <t>Rate a</t>
  </si>
  <si>
    <t>Rate b</t>
  </si>
  <si>
    <t>Temp a</t>
  </si>
  <si>
    <t>Temp b</t>
  </si>
  <si>
    <t>Overall</t>
  </si>
  <si>
    <t>RespRate</t>
  </si>
  <si>
    <t>PP</t>
  </si>
  <si>
    <t>Record Body Temperature in EITHER degrees Fahrenheit OR degrees Celsius to the nearest tenth of a degree.  (Just be consistent.)</t>
  </si>
  <si>
    <t>After recording data, note the tabs near the bottom of this screen for access to corresponding GRAPHS of Vital Signs.  Also note cumulative, summary statistics under your data.</t>
  </si>
  <si>
    <t>Cumulative, Summary Statistics:</t>
  </si>
  <si>
    <t>Both of the next two sections using different formats are essential for proper data analysis and graph preparation but are not for user input or modification.</t>
  </si>
  <si>
    <t xml:space="preserve">Pulse </t>
  </si>
  <si>
    <t>Pressure</t>
  </si>
  <si>
    <t>The Vital Signs Tracker Form will open in "Protected View" when downloaded from the Internet, so</t>
  </si>
  <si>
    <t>you will need to click the button "Enable Editing" to enter your own data.</t>
  </si>
  <si>
    <t>STOP!</t>
  </si>
  <si>
    <t>DO NOT INPUT OR MODIFY ANYTHING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</si>
</sst>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
  </numFmts>
  <fonts count="65" x14ac:knownFonts="1">
    <font>
      <sz val="11"/>
      <color theme="1"/>
      <name val="Calibri"/>
      <family val="2"/>
      <scheme val="minor"/>
    </font>
    <font>
      <sz val="11"/>
      <name val="Calibri"/>
      <family val="2"/>
    </font>
    <font>
      <sz val="11"/>
      <name val="Calibri"/>
      <family val="2"/>
    </font>
    <font>
      <sz val="8"/>
      <name val="Calibri"/>
      <family val="2"/>
    </font>
    <font>
      <sz val="9"/>
      <color indexed="8"/>
      <name val="Calibri"/>
      <family val="2"/>
    </font>
    <font>
      <sz val="11"/>
      <color indexed="10"/>
      <name val="Calibri"/>
      <family val="2"/>
    </font>
    <font>
      <sz val="14"/>
      <color indexed="10"/>
      <name val="Calibri"/>
      <family val="2"/>
    </font>
    <font>
      <sz val="11"/>
      <color indexed="10"/>
      <name val="Calibri"/>
      <family val="2"/>
    </font>
    <font>
      <sz val="14"/>
      <color indexed="30"/>
      <name val="Calibri"/>
      <family val="2"/>
    </font>
    <font>
      <sz val="11"/>
      <color indexed="30"/>
      <name val="Calibri"/>
      <family val="2"/>
    </font>
    <font>
      <sz val="11"/>
      <color indexed="30"/>
      <name val="Calibri"/>
      <family val="2"/>
    </font>
    <font>
      <sz val="11"/>
      <color indexed="17"/>
      <name val="Calibri"/>
      <family val="2"/>
    </font>
    <font>
      <sz val="14"/>
      <color indexed="17"/>
      <name val="Calibri"/>
      <family val="2"/>
    </font>
    <font>
      <sz val="11"/>
      <color indexed="17"/>
      <name val="Calibri"/>
      <family val="2"/>
    </font>
    <font>
      <sz val="11"/>
      <color indexed="55"/>
      <name val="Calibri"/>
      <family val="2"/>
    </font>
    <font>
      <sz val="11"/>
      <color indexed="55"/>
      <name val="Calibri"/>
      <family val="2"/>
    </font>
    <font>
      <sz val="11"/>
      <color indexed="55"/>
      <name val="Calibri"/>
      <family val="2"/>
    </font>
    <font>
      <sz val="14"/>
      <color indexed="55"/>
      <name val="Calibri"/>
      <family val="2"/>
    </font>
    <font>
      <sz val="11"/>
      <color indexed="36"/>
      <name val="Calibri"/>
      <family val="2"/>
    </font>
    <font>
      <sz val="11"/>
      <color indexed="36"/>
      <name val="Calibri"/>
      <family val="2"/>
    </font>
    <font>
      <sz val="14"/>
      <color indexed="60"/>
      <name val="Calibri"/>
      <family val="2"/>
    </font>
    <font>
      <sz val="11"/>
      <color indexed="60"/>
      <name val="Calibri"/>
      <family val="2"/>
    </font>
    <font>
      <sz val="11"/>
      <color indexed="60"/>
      <name val="Calibri"/>
      <family val="2"/>
    </font>
    <font>
      <sz val="14"/>
      <name val="Calibri"/>
      <family val="2"/>
    </font>
    <font>
      <sz val="9"/>
      <name val="Calibri"/>
      <family val="2"/>
    </font>
    <font>
      <sz val="11"/>
      <name val="Calibri"/>
      <family val="2"/>
    </font>
    <font>
      <sz val="7"/>
      <name val="Calibri"/>
      <family val="2"/>
    </font>
    <font>
      <sz val="11"/>
      <color indexed="23"/>
      <name val="Calibri"/>
      <family val="2"/>
    </font>
    <font>
      <sz val="14"/>
      <color indexed="8"/>
      <name val="Calibri"/>
      <family val="2"/>
    </font>
    <font>
      <sz val="13"/>
      <color indexed="8"/>
      <name val="Calibri"/>
      <family val="2"/>
    </font>
    <font>
      <sz val="13"/>
      <color indexed="60"/>
      <name val="Calibri"/>
      <family val="2"/>
    </font>
    <font>
      <sz val="13"/>
      <color indexed="17"/>
      <name val="Calibri"/>
      <family val="2"/>
    </font>
    <font>
      <sz val="13"/>
      <color rgb="FFC00000"/>
      <name val="Calibri"/>
      <family val="2"/>
    </font>
    <font>
      <sz val="14"/>
      <color theme="3"/>
      <name val="Calibri"/>
      <family val="2"/>
    </font>
    <font>
      <sz val="11"/>
      <color theme="3"/>
      <name val="Calibri"/>
      <family val="2"/>
    </font>
    <font>
      <sz val="14"/>
      <color theme="9"/>
      <name val="Calibri"/>
      <family val="2"/>
    </font>
    <font>
      <sz val="11"/>
      <color theme="9"/>
      <name val="Calibri"/>
      <family val="2"/>
    </font>
    <font>
      <sz val="11"/>
      <color rgb="FFC00000"/>
      <name val="Calibri"/>
      <family val="2"/>
    </font>
    <font>
      <sz val="11"/>
      <color rgb="FFC00000"/>
      <name val="Calibri"/>
      <family val="2"/>
      <scheme val="minor"/>
    </font>
    <font>
      <sz val="16"/>
      <color indexed="8"/>
      <name val="Calibri"/>
      <family val="2"/>
    </font>
    <font>
      <sz val="16"/>
      <color indexed="10"/>
      <name val="Calibri"/>
      <family val="2"/>
    </font>
    <font>
      <sz val="16"/>
      <color indexed="30"/>
      <name val="Calibri"/>
      <family val="2"/>
    </font>
    <font>
      <sz val="16"/>
      <color indexed="60"/>
      <name val="Calibri"/>
      <family val="2"/>
    </font>
    <font>
      <sz val="16"/>
      <color indexed="55"/>
      <name val="Calibri"/>
      <family val="2"/>
    </font>
    <font>
      <sz val="16"/>
      <color indexed="17"/>
      <name val="Calibri"/>
      <family val="2"/>
    </font>
    <font>
      <sz val="16"/>
      <color theme="1"/>
      <name val="Calibri"/>
      <family val="2"/>
      <scheme val="minor"/>
    </font>
    <font>
      <sz val="16"/>
      <color indexed="36"/>
      <name val="Calibri"/>
      <family val="2"/>
    </font>
    <font>
      <sz val="11"/>
      <color rgb="FF008000"/>
      <name val="Calibri"/>
      <family val="2"/>
      <scheme val="minor"/>
    </font>
    <font>
      <sz val="11"/>
      <color rgb="FFF79646"/>
      <name val="Calibri"/>
      <family val="2"/>
    </font>
    <font>
      <sz val="11"/>
      <color rgb="FFF79646"/>
      <name val="Calibri"/>
      <family val="2"/>
      <scheme val="minor"/>
    </font>
    <font>
      <sz val="11"/>
      <color rgb="FFFF0000"/>
      <name val="Calibri"/>
      <family val="2"/>
    </font>
    <font>
      <sz val="11"/>
      <color rgb="FF0066CC"/>
      <name val="Calibri"/>
      <family val="2"/>
    </font>
    <font>
      <sz val="11"/>
      <color rgb="FF993300"/>
      <name val="Calibri"/>
      <family val="2"/>
    </font>
    <font>
      <sz val="11"/>
      <color rgb="FF993300"/>
      <name val="Calibri"/>
      <family val="2"/>
      <scheme val="minor"/>
    </font>
    <font>
      <sz val="11"/>
      <color rgb="FF1F497D"/>
      <name val="Calibri"/>
      <family val="2"/>
    </font>
    <font>
      <sz val="11"/>
      <color rgb="FF1F497D"/>
      <name val="Calibri"/>
      <family val="2"/>
      <scheme val="minor"/>
    </font>
    <font>
      <sz val="11"/>
      <color rgb="FF008000"/>
      <name val="Calibri"/>
      <family val="2"/>
    </font>
    <font>
      <sz val="20"/>
      <color rgb="FFC00000"/>
      <name val="Calibri"/>
      <family val="2"/>
    </font>
    <font>
      <sz val="20"/>
      <color indexed="10"/>
      <name val="Calibri"/>
      <family val="2"/>
    </font>
    <font>
      <sz val="20"/>
      <color indexed="30"/>
      <name val="Calibri"/>
      <family val="2"/>
    </font>
    <font>
      <sz val="20"/>
      <color indexed="60"/>
      <name val="Calibri"/>
      <family val="2"/>
    </font>
    <font>
      <sz val="20"/>
      <color indexed="55"/>
      <name val="Calibri"/>
      <family val="2"/>
    </font>
    <font>
      <sz val="20"/>
      <color theme="1"/>
      <name val="Calibri"/>
      <family val="2"/>
      <scheme val="minor"/>
    </font>
    <font>
      <sz val="20"/>
      <name val="Calibri"/>
      <family val="2"/>
    </font>
    <font>
      <b/>
      <sz val="17"/>
      <color rgb="FFFF0000"/>
      <name val="Calibri"/>
      <family val="2"/>
      <scheme val="minor"/>
    </font>
  </fonts>
  <fills count="4">
    <fill>
      <patternFill patternType="none"/>
    </fill>
    <fill>
      <patternFill patternType="gray125"/>
    </fill>
    <fill>
      <patternFill patternType="solid">
        <fgColor indexed="43"/>
        <bgColor indexed="64"/>
      </patternFill>
    </fill>
    <fill>
      <patternFill patternType="solid">
        <fgColor rgb="FF00B0F0"/>
        <bgColor indexed="64"/>
      </patternFill>
    </fill>
  </fills>
  <borders count="2">
    <border>
      <left/>
      <right/>
      <top/>
      <bottom/>
      <diagonal/>
    </border>
    <border>
      <left style="thick">
        <color auto="1"/>
      </left>
      <right/>
      <top/>
      <bottom/>
      <diagonal/>
    </border>
  </borders>
  <cellStyleXfs count="1">
    <xf numFmtId="0" fontId="0" fillId="0" borderId="0"/>
  </cellStyleXfs>
  <cellXfs count="124">
    <xf numFmtId="0" fontId="0" fillId="0" borderId="0" xfId="0"/>
    <xf numFmtId="0" fontId="0" fillId="0" borderId="0" xfId="0" applyAlignment="1">
      <alignment horizontal="center"/>
    </xf>
    <xf numFmtId="49" fontId="4" fillId="0" borderId="0" xfId="0" applyNumberFormat="1" applyFont="1" applyAlignment="1">
      <alignment horizontal="center"/>
    </xf>
    <xf numFmtId="49" fontId="0" fillId="0" borderId="0" xfId="0" applyNumberFormat="1"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0" fontId="6"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1" fillId="0" borderId="0" xfId="0" applyFont="1"/>
    <xf numFmtId="0" fontId="14" fillId="0" borderId="0" xfId="0" applyFont="1" applyAlignment="1">
      <alignment horizontal="center"/>
    </xf>
    <xf numFmtId="18" fontId="0" fillId="0" borderId="0" xfId="0" applyNumberFormat="1"/>
    <xf numFmtId="0" fontId="15"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6" fillId="0" borderId="0" xfId="0" applyFont="1"/>
    <xf numFmtId="0" fontId="18" fillId="0" borderId="0" xfId="0" applyFont="1" applyAlignment="1">
      <alignment horizontal="center"/>
    </xf>
    <xf numFmtId="0" fontId="19"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22" fillId="0" borderId="0" xfId="0" applyFont="1"/>
    <xf numFmtId="49" fontId="24" fillId="0" borderId="0" xfId="0" applyNumberFormat="1" applyFont="1" applyAlignment="1">
      <alignment horizontal="center"/>
    </xf>
    <xf numFmtId="0" fontId="23" fillId="0" borderId="0" xfId="0" applyFont="1" applyAlignment="1">
      <alignment horizontal="center"/>
    </xf>
    <xf numFmtId="0" fontId="2" fillId="0" borderId="0" xfId="0" applyFont="1" applyAlignment="1">
      <alignment horizontal="center"/>
    </xf>
    <xf numFmtId="0" fontId="25" fillId="0" borderId="0" xfId="0" applyFont="1" applyAlignment="1">
      <alignment horizontal="center"/>
    </xf>
    <xf numFmtId="49" fontId="3" fillId="0" borderId="0" xfId="0" applyNumberFormat="1" applyFont="1" applyAlignment="1">
      <alignment horizontal="center"/>
    </xf>
    <xf numFmtId="49" fontId="26" fillId="0" borderId="0" xfId="0" applyNumberFormat="1" applyFont="1" applyAlignment="1">
      <alignment horizontal="center"/>
    </xf>
    <xf numFmtId="0" fontId="27" fillId="0" borderId="0" xfId="0" applyFont="1"/>
    <xf numFmtId="49" fontId="29" fillId="0" borderId="0" xfId="0" applyNumberFormat="1" applyFont="1" applyAlignment="1">
      <alignment horizontal="left"/>
    </xf>
    <xf numFmtId="0" fontId="28" fillId="2" borderId="0" xfId="0" applyFont="1" applyFill="1" applyAlignment="1">
      <alignment horizontal="center"/>
    </xf>
    <xf numFmtId="49" fontId="32" fillId="0" borderId="0" xfId="0" applyNumberFormat="1" applyFont="1" applyAlignment="1">
      <alignment horizontal="left"/>
    </xf>
    <xf numFmtId="0" fontId="21" fillId="0" borderId="0" xfId="0" applyFont="1"/>
    <xf numFmtId="0" fontId="1" fillId="0" borderId="0" xfId="0" applyFont="1"/>
    <xf numFmtId="164" fontId="0" fillId="0" borderId="1" xfId="0" applyNumberFormat="1" applyBorder="1" applyAlignment="1">
      <alignment horizontal="center"/>
    </xf>
    <xf numFmtId="49" fontId="4" fillId="3" borderId="0" xfId="0" applyNumberFormat="1" applyFont="1" applyFill="1" applyAlignment="1">
      <alignment horizontal="center"/>
    </xf>
    <xf numFmtId="0" fontId="5" fillId="3" borderId="0" xfId="0" applyFont="1" applyFill="1" applyAlignment="1">
      <alignment horizontal="center"/>
    </xf>
    <xf numFmtId="0" fontId="10" fillId="3" borderId="0" xfId="0" applyFont="1" applyFill="1" applyAlignment="1">
      <alignment horizontal="center"/>
    </xf>
    <xf numFmtId="0" fontId="22" fillId="3" borderId="0" xfId="0" applyFont="1" applyFill="1"/>
    <xf numFmtId="0" fontId="16" fillId="3" borderId="0" xfId="0" applyFont="1" applyFill="1" applyAlignment="1">
      <alignment horizontal="center"/>
    </xf>
    <xf numFmtId="0" fontId="11" fillId="3" borderId="0" xfId="0" applyFont="1" applyFill="1"/>
    <xf numFmtId="0" fontId="16" fillId="3" borderId="0" xfId="0" applyFont="1" applyFill="1"/>
    <xf numFmtId="0" fontId="0" fillId="3" borderId="0" xfId="0" applyFill="1" applyAlignment="1">
      <alignment horizontal="center"/>
    </xf>
    <xf numFmtId="0" fontId="19" fillId="3" borderId="0" xfId="0" applyFont="1" applyFill="1" applyAlignment="1">
      <alignment horizontal="center"/>
    </xf>
    <xf numFmtId="164" fontId="0" fillId="3" borderId="0" xfId="0" applyNumberFormat="1" applyFill="1" applyAlignment="1">
      <alignment horizontal="center"/>
    </xf>
    <xf numFmtId="0" fontId="22" fillId="3" borderId="0" xfId="0" applyFont="1" applyFill="1" applyAlignment="1">
      <alignment horizontal="center"/>
    </xf>
    <xf numFmtId="0" fontId="33" fillId="0" borderId="0" xfId="0" applyFont="1" applyAlignment="1">
      <alignment horizontal="center"/>
    </xf>
    <xf numFmtId="0" fontId="34" fillId="0" borderId="0" xfId="0" applyFont="1" applyAlignment="1">
      <alignment horizontal="center"/>
    </xf>
    <xf numFmtId="0" fontId="35" fillId="0" borderId="0" xfId="0" applyFont="1" applyAlignment="1">
      <alignment horizontal="center"/>
    </xf>
    <xf numFmtId="0" fontId="36" fillId="0" borderId="0" xfId="0" applyFont="1" applyAlignment="1">
      <alignment horizontal="center"/>
    </xf>
    <xf numFmtId="0" fontId="37" fillId="0" borderId="0" xfId="0" applyFont="1" applyAlignment="1">
      <alignment horizontal="center"/>
    </xf>
    <xf numFmtId="0" fontId="37" fillId="0" borderId="0" xfId="0" applyFont="1"/>
    <xf numFmtId="0" fontId="38" fillId="0" borderId="0" xfId="0" applyFont="1" applyAlignment="1">
      <alignment horizontal="center"/>
    </xf>
    <xf numFmtId="164" fontId="38" fillId="0" borderId="0" xfId="0" applyNumberFormat="1" applyFont="1" applyAlignment="1">
      <alignment horizontal="center"/>
    </xf>
    <xf numFmtId="0" fontId="38" fillId="0" borderId="0" xfId="0" applyFont="1"/>
    <xf numFmtId="49" fontId="39" fillId="0" borderId="0" xfId="0" applyNumberFormat="1" applyFont="1" applyAlignment="1">
      <alignment horizontal="left"/>
    </xf>
    <xf numFmtId="0" fontId="40" fillId="0" borderId="0" xfId="0" applyFont="1" applyAlignment="1">
      <alignment horizontal="left"/>
    </xf>
    <xf numFmtId="0" fontId="41" fillId="0" borderId="0" xfId="0" applyFont="1" applyAlignment="1">
      <alignment horizontal="left"/>
    </xf>
    <xf numFmtId="0" fontId="42" fillId="0" borderId="0" xfId="0" applyFont="1" applyAlignment="1">
      <alignment horizontal="left"/>
    </xf>
    <xf numFmtId="0" fontId="43" fillId="0" borderId="0" xfId="0" applyFont="1" applyAlignment="1">
      <alignment horizontal="left"/>
    </xf>
    <xf numFmtId="0" fontId="44" fillId="0" borderId="0" xfId="0" applyFont="1" applyAlignment="1">
      <alignment horizontal="left"/>
    </xf>
    <xf numFmtId="0" fontId="45" fillId="0" borderId="0" xfId="0" applyFont="1" applyAlignment="1">
      <alignment horizontal="left"/>
    </xf>
    <xf numFmtId="0" fontId="46" fillId="0" borderId="0" xfId="0" applyFont="1" applyAlignment="1">
      <alignment horizontal="left"/>
    </xf>
    <xf numFmtId="0" fontId="47" fillId="0" borderId="0" xfId="0" applyFont="1" applyAlignment="1">
      <alignment horizontal="center"/>
    </xf>
    <xf numFmtId="49" fontId="28" fillId="0" borderId="0" xfId="0" applyNumberFormat="1" applyFont="1" applyAlignment="1">
      <alignment horizontal="left"/>
    </xf>
    <xf numFmtId="0" fontId="48" fillId="0" borderId="0" xfId="0" applyFont="1" applyAlignment="1">
      <alignment horizontal="center"/>
    </xf>
    <xf numFmtId="2" fontId="49" fillId="0" borderId="0" xfId="0" applyNumberFormat="1" applyFont="1" applyAlignment="1">
      <alignment horizontal="center"/>
    </xf>
    <xf numFmtId="0" fontId="50" fillId="0" borderId="0" xfId="0" applyFont="1" applyAlignment="1">
      <alignment horizontal="center"/>
    </xf>
    <xf numFmtId="2" fontId="50" fillId="0" borderId="0" xfId="0" applyNumberFormat="1" applyFont="1" applyAlignment="1">
      <alignment horizontal="center"/>
    </xf>
    <xf numFmtId="165" fontId="50" fillId="0" borderId="0" xfId="0" applyNumberFormat="1" applyFont="1" applyAlignment="1">
      <alignment horizontal="center"/>
    </xf>
    <xf numFmtId="165" fontId="5" fillId="0" borderId="0" xfId="0" applyNumberFormat="1" applyFont="1" applyAlignment="1">
      <alignment horizontal="center"/>
    </xf>
    <xf numFmtId="0" fontId="51" fillId="0" borderId="0" xfId="0" applyFont="1" applyAlignment="1">
      <alignment horizontal="center"/>
    </xf>
    <xf numFmtId="2" fontId="51" fillId="0" borderId="0" xfId="0" applyNumberFormat="1" applyFont="1" applyAlignment="1">
      <alignment horizontal="center"/>
    </xf>
    <xf numFmtId="165" fontId="51" fillId="0" borderId="0" xfId="0" applyNumberFormat="1" applyFont="1" applyAlignment="1">
      <alignment horizontal="center"/>
    </xf>
    <xf numFmtId="0" fontId="52" fillId="0" borderId="0" xfId="0" applyFont="1" applyAlignment="1">
      <alignment horizontal="center"/>
    </xf>
    <xf numFmtId="2" fontId="52" fillId="0" borderId="0" xfId="0" applyNumberFormat="1" applyFont="1" applyAlignment="1">
      <alignment horizontal="center"/>
    </xf>
    <xf numFmtId="165" fontId="53" fillId="0" borderId="0" xfId="0" applyNumberFormat="1" applyFont="1" applyAlignment="1">
      <alignment horizontal="center"/>
    </xf>
    <xf numFmtId="165" fontId="52" fillId="0" borderId="0" xfId="0" applyNumberFormat="1" applyFont="1" applyAlignment="1">
      <alignment horizontal="center"/>
    </xf>
    <xf numFmtId="0" fontId="54" fillId="0" borderId="0" xfId="0" applyFont="1" applyAlignment="1">
      <alignment horizontal="center"/>
    </xf>
    <xf numFmtId="2" fontId="55" fillId="0" borderId="0" xfId="0" applyNumberFormat="1" applyFont="1" applyAlignment="1">
      <alignment horizontal="center"/>
    </xf>
    <xf numFmtId="165" fontId="49" fillId="0" borderId="0" xfId="0" applyNumberFormat="1" applyFont="1" applyAlignment="1">
      <alignment horizontal="center"/>
    </xf>
    <xf numFmtId="0" fontId="56" fillId="0" borderId="0" xfId="0" applyFont="1" applyAlignment="1">
      <alignment horizontal="center"/>
    </xf>
    <xf numFmtId="2" fontId="47" fillId="0" borderId="0" xfId="0" applyNumberFormat="1" applyFont="1" applyAlignment="1">
      <alignment horizontal="center"/>
    </xf>
    <xf numFmtId="165" fontId="47" fillId="0" borderId="0" xfId="0" applyNumberFormat="1" applyFont="1" applyAlignment="1">
      <alignment horizontal="center"/>
    </xf>
    <xf numFmtId="2" fontId="53" fillId="0" borderId="0" xfId="0" applyNumberFormat="1" applyFont="1" applyAlignment="1">
      <alignment horizontal="center"/>
    </xf>
    <xf numFmtId="165" fontId="55" fillId="0" borderId="0" xfId="0" applyNumberFormat="1" applyFont="1" applyAlignment="1">
      <alignment horizontal="center"/>
    </xf>
    <xf numFmtId="1" fontId="49" fillId="0" borderId="0" xfId="0" applyNumberFormat="1" applyFont="1" applyAlignment="1">
      <alignment horizontal="center"/>
    </xf>
    <xf numFmtId="1" fontId="52" fillId="0" borderId="0" xfId="0" applyNumberFormat="1" applyFont="1" applyAlignment="1">
      <alignment horizontal="center"/>
    </xf>
    <xf numFmtId="1" fontId="53" fillId="0" borderId="0" xfId="0" applyNumberFormat="1" applyFont="1" applyAlignment="1">
      <alignment horizontal="center"/>
    </xf>
    <xf numFmtId="1" fontId="47" fillId="0" borderId="0" xfId="0" applyNumberFormat="1" applyFont="1" applyAlignment="1">
      <alignment horizontal="center"/>
    </xf>
    <xf numFmtId="49" fontId="57" fillId="0" borderId="0" xfId="0" applyNumberFormat="1" applyFont="1" applyAlignment="1">
      <alignment horizontal="left"/>
    </xf>
    <xf numFmtId="0" fontId="14" fillId="0" borderId="0" xfId="0" applyFont="1"/>
    <xf numFmtId="0" fontId="58" fillId="0" borderId="0" xfId="0" applyFont="1" applyAlignment="1">
      <alignment horizontal="center"/>
    </xf>
    <xf numFmtId="0" fontId="59" fillId="0" borderId="0" xfId="0" applyFont="1" applyAlignment="1">
      <alignment horizontal="center"/>
    </xf>
    <xf numFmtId="0" fontId="60" fillId="0" borderId="0" xfId="0" applyFont="1"/>
    <xf numFmtId="0" fontId="61" fillId="0" borderId="0" xfId="0" applyFont="1" applyAlignment="1">
      <alignment horizontal="center"/>
    </xf>
    <xf numFmtId="0" fontId="62" fillId="0" borderId="0" xfId="0" applyFont="1" applyAlignment="1">
      <alignment horizontal="center"/>
    </xf>
    <xf numFmtId="0" fontId="63" fillId="0" borderId="0" xfId="0" applyFont="1"/>
    <xf numFmtId="0" fontId="62" fillId="0" borderId="0" xfId="0" applyFont="1"/>
    <xf numFmtId="1" fontId="5" fillId="0" borderId="0" xfId="0" applyNumberFormat="1" applyFont="1" applyAlignment="1">
      <alignment horizontal="center"/>
    </xf>
    <xf numFmtId="1" fontId="10" fillId="0" borderId="0" xfId="0" applyNumberFormat="1" applyFont="1" applyAlignment="1">
      <alignment horizontal="center"/>
    </xf>
    <xf numFmtId="1" fontId="22" fillId="0" borderId="0" xfId="0" applyNumberFormat="1" applyFont="1" applyAlignment="1">
      <alignment horizontal="center"/>
    </xf>
    <xf numFmtId="165" fontId="34" fillId="0" borderId="0" xfId="0" applyNumberFormat="1" applyFont="1" applyAlignment="1">
      <alignment horizontal="center"/>
    </xf>
    <xf numFmtId="1" fontId="36" fillId="0" borderId="0" xfId="0" applyNumberFormat="1" applyFont="1" applyAlignment="1">
      <alignment horizontal="center"/>
    </xf>
    <xf numFmtId="1" fontId="56" fillId="0" borderId="0" xfId="0" applyNumberFormat="1" applyFont="1" applyAlignment="1">
      <alignment horizontal="center"/>
    </xf>
    <xf numFmtId="1" fontId="50" fillId="0" borderId="0" xfId="0" applyNumberFormat="1" applyFont="1" applyAlignment="1">
      <alignment horizontal="center"/>
    </xf>
    <xf numFmtId="1" fontId="51" fillId="0" borderId="0" xfId="0" applyNumberFormat="1" applyFont="1" applyAlignment="1">
      <alignment horizontal="center"/>
    </xf>
    <xf numFmtId="0" fontId="40" fillId="0" borderId="0" xfId="0" applyFont="1" applyAlignment="1">
      <alignment horizontal="center"/>
    </xf>
    <xf numFmtId="0" fontId="41" fillId="0" borderId="0" xfId="0" applyFont="1" applyAlignment="1">
      <alignment horizontal="center"/>
    </xf>
    <xf numFmtId="0" fontId="42" fillId="0" borderId="0" xfId="0" applyFont="1"/>
    <xf numFmtId="0" fontId="43" fillId="0" borderId="0" xfId="0" applyFont="1" applyAlignment="1">
      <alignment horizontal="center"/>
    </xf>
    <xf numFmtId="0" fontId="44" fillId="0" borderId="0" xfId="0" applyFont="1"/>
    <xf numFmtId="0" fontId="43" fillId="0" borderId="0" xfId="0" applyFont="1"/>
    <xf numFmtId="0" fontId="45" fillId="0" borderId="0" xfId="0" applyFont="1" applyAlignment="1">
      <alignment horizontal="center"/>
    </xf>
    <xf numFmtId="49" fontId="39" fillId="0" borderId="0" xfId="0" applyNumberFormat="1" applyFont="1" applyAlignment="1">
      <alignment horizontal="center"/>
    </xf>
    <xf numFmtId="0" fontId="46" fillId="0" borderId="0" xfId="0" applyFont="1" applyAlignment="1">
      <alignment horizontal="center"/>
    </xf>
    <xf numFmtId="0" fontId="45" fillId="0" borderId="0" xfId="0" applyFont="1"/>
    <xf numFmtId="49" fontId="64" fillId="0" borderId="0" xfId="0" applyNumberFormat="1" applyFont="1" applyAlignment="1">
      <alignment horizontal="center"/>
    </xf>
  </cellXfs>
  <cellStyles count="1">
    <cellStyle name="Normal" xfId="0" builtinId="0"/>
  </cellStyles>
  <dxfs count="0"/>
  <tableStyles count="0" defaultTableStyle="TableStyleMedium9" defaultPivotStyle="PivotStyleLight16"/>
  <colors>
    <mruColors>
      <color rgb="FF008000"/>
      <color rgb="FFF79646"/>
      <color rgb="FF1F497D"/>
      <color rgb="FF993300"/>
      <color rgb="FF0066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7.xml"/><Relationship Id="rId13"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chartsheet" Target="chartsheets/sheet6.xml"/><Relationship Id="rId12"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styles" Target="styles.xml"/><Relationship Id="rId5" Type="http://schemas.openxmlformats.org/officeDocument/2006/relationships/chartsheet" Target="chartsheets/sheet4.xml"/><Relationship Id="rId10" Type="http://schemas.openxmlformats.org/officeDocument/2006/relationships/theme" Target="theme/theme1.xml"/><Relationship Id="rId4" Type="http://schemas.openxmlformats.org/officeDocument/2006/relationships/chartsheet" Target="chartsheets/sheet3.xml"/><Relationship Id="rId9" Type="http://schemas.openxmlformats.org/officeDocument/2006/relationships/chartsheet" Target="chart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Blood Pressure, Pulse Rate, and Pulse Pressure Record</a:t>
            </a:r>
          </a:p>
        </c:rich>
      </c:tx>
      <c:layout>
        <c:manualLayout>
          <c:xMode val="edge"/>
          <c:yMode val="edge"/>
          <c:x val="0.19372155403651459"/>
          <c:y val="1.2121212121212118E-2"/>
        </c:manualLayout>
      </c:layout>
      <c:overlay val="0"/>
      <c:spPr>
        <a:noFill/>
        <a:ln w="25400">
          <a:noFill/>
        </a:ln>
      </c:spPr>
    </c:title>
    <c:autoTitleDeleted val="0"/>
    <c:plotArea>
      <c:layout>
        <c:manualLayout>
          <c:layoutTarget val="inner"/>
          <c:xMode val="edge"/>
          <c:yMode val="edge"/>
          <c:x val="4.8351648351648423E-2"/>
          <c:y val="8.3333333333333343E-2"/>
          <c:w val="0.924175824175828"/>
          <c:h val="0.81363636363636349"/>
        </c:manualLayout>
      </c:layout>
      <c:barChart>
        <c:barDir val="col"/>
        <c:grouping val="stacked"/>
        <c:varyColors val="0"/>
        <c:ser>
          <c:idx val="0"/>
          <c:order val="0"/>
          <c:spPr>
            <a:noFill/>
            <a:ln>
              <a:noFill/>
            </a:ln>
          </c:spPr>
          <c:invertIfNegative val="0"/>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Sheet'!$C$117:$C$178</c:f>
              <c:numCache>
                <c:formatCode>General</c:formatCode>
                <c:ptCount val="6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numCache>
            </c:numRef>
          </c:val>
          <c:extLst>
            <c:ext xmlns:c16="http://schemas.microsoft.com/office/drawing/2014/chart" uri="{C3380CC4-5D6E-409C-BE32-E72D297353CC}">
              <c16:uniqueId val="{00000000-FFE4-4076-9AF8-3B65EDB5E53A}"/>
            </c:ext>
          </c:extLst>
        </c:ser>
        <c:ser>
          <c:idx val="1"/>
          <c:order val="1"/>
          <c:tx>
            <c:v>Blood Pressure (Red first and Blue second)</c:v>
          </c:tx>
          <c:spPr>
            <a:solidFill>
              <a:srgbClr val="FF0000"/>
            </a:solidFill>
            <a:ln>
              <a:solidFill>
                <a:prstClr val="black"/>
              </a:solidFill>
            </a:ln>
          </c:spPr>
          <c:invertIfNegative val="0"/>
          <c:dPt>
            <c:idx val="1"/>
            <c:invertIfNegative val="0"/>
            <c:bubble3D val="0"/>
            <c:spPr>
              <a:solidFill>
                <a:srgbClr val="0000FF"/>
              </a:solidFill>
              <a:ln>
                <a:solidFill>
                  <a:prstClr val="black"/>
                </a:solidFill>
              </a:ln>
            </c:spPr>
            <c:extLst>
              <c:ext xmlns:c16="http://schemas.microsoft.com/office/drawing/2014/chart" uri="{C3380CC4-5D6E-409C-BE32-E72D297353CC}">
                <c16:uniqueId val="{00000002-FFE4-4076-9AF8-3B65EDB5E53A}"/>
              </c:ext>
            </c:extLst>
          </c:dPt>
          <c:dPt>
            <c:idx val="3"/>
            <c:invertIfNegative val="0"/>
            <c:bubble3D val="0"/>
            <c:spPr>
              <a:solidFill>
                <a:srgbClr val="0000FF"/>
              </a:solidFill>
              <a:ln>
                <a:solidFill>
                  <a:prstClr val="black"/>
                </a:solidFill>
              </a:ln>
            </c:spPr>
            <c:extLst>
              <c:ext xmlns:c16="http://schemas.microsoft.com/office/drawing/2014/chart" uri="{C3380CC4-5D6E-409C-BE32-E72D297353CC}">
                <c16:uniqueId val="{00000004-FFE4-4076-9AF8-3B65EDB5E53A}"/>
              </c:ext>
            </c:extLst>
          </c:dPt>
          <c:dPt>
            <c:idx val="5"/>
            <c:invertIfNegative val="0"/>
            <c:bubble3D val="0"/>
            <c:spPr>
              <a:solidFill>
                <a:srgbClr val="0000FF"/>
              </a:solidFill>
              <a:ln>
                <a:solidFill>
                  <a:prstClr val="black"/>
                </a:solidFill>
              </a:ln>
            </c:spPr>
            <c:extLst>
              <c:ext xmlns:c16="http://schemas.microsoft.com/office/drawing/2014/chart" uri="{C3380CC4-5D6E-409C-BE32-E72D297353CC}">
                <c16:uniqueId val="{00000006-FFE4-4076-9AF8-3B65EDB5E53A}"/>
              </c:ext>
            </c:extLst>
          </c:dPt>
          <c:dPt>
            <c:idx val="7"/>
            <c:invertIfNegative val="0"/>
            <c:bubble3D val="0"/>
            <c:spPr>
              <a:solidFill>
                <a:srgbClr val="0000FF"/>
              </a:solidFill>
              <a:ln>
                <a:solidFill>
                  <a:prstClr val="black"/>
                </a:solidFill>
              </a:ln>
            </c:spPr>
            <c:extLst>
              <c:ext xmlns:c16="http://schemas.microsoft.com/office/drawing/2014/chart" uri="{C3380CC4-5D6E-409C-BE32-E72D297353CC}">
                <c16:uniqueId val="{00000008-FFE4-4076-9AF8-3B65EDB5E53A}"/>
              </c:ext>
            </c:extLst>
          </c:dPt>
          <c:dPt>
            <c:idx val="9"/>
            <c:invertIfNegative val="0"/>
            <c:bubble3D val="0"/>
            <c:spPr>
              <a:solidFill>
                <a:srgbClr val="0000FF"/>
              </a:solidFill>
              <a:ln>
                <a:solidFill>
                  <a:prstClr val="black"/>
                </a:solidFill>
              </a:ln>
            </c:spPr>
            <c:extLst>
              <c:ext xmlns:c16="http://schemas.microsoft.com/office/drawing/2014/chart" uri="{C3380CC4-5D6E-409C-BE32-E72D297353CC}">
                <c16:uniqueId val="{0000000A-FFE4-4076-9AF8-3B65EDB5E53A}"/>
              </c:ext>
            </c:extLst>
          </c:dPt>
          <c:dPt>
            <c:idx val="11"/>
            <c:invertIfNegative val="0"/>
            <c:bubble3D val="0"/>
            <c:spPr>
              <a:solidFill>
                <a:srgbClr val="0000FF"/>
              </a:solidFill>
              <a:ln>
                <a:solidFill>
                  <a:prstClr val="black"/>
                </a:solidFill>
              </a:ln>
            </c:spPr>
            <c:extLst>
              <c:ext xmlns:c16="http://schemas.microsoft.com/office/drawing/2014/chart" uri="{C3380CC4-5D6E-409C-BE32-E72D297353CC}">
                <c16:uniqueId val="{0000000C-FFE4-4076-9AF8-3B65EDB5E53A}"/>
              </c:ext>
            </c:extLst>
          </c:dPt>
          <c:dPt>
            <c:idx val="13"/>
            <c:invertIfNegative val="0"/>
            <c:bubble3D val="0"/>
            <c:spPr>
              <a:solidFill>
                <a:srgbClr val="0000FF"/>
              </a:solidFill>
              <a:ln>
                <a:solidFill>
                  <a:prstClr val="black"/>
                </a:solidFill>
              </a:ln>
            </c:spPr>
            <c:extLst>
              <c:ext xmlns:c16="http://schemas.microsoft.com/office/drawing/2014/chart" uri="{C3380CC4-5D6E-409C-BE32-E72D297353CC}">
                <c16:uniqueId val="{0000000E-FFE4-4076-9AF8-3B65EDB5E53A}"/>
              </c:ext>
            </c:extLst>
          </c:dPt>
          <c:dPt>
            <c:idx val="15"/>
            <c:invertIfNegative val="0"/>
            <c:bubble3D val="0"/>
            <c:spPr>
              <a:solidFill>
                <a:srgbClr val="0000FF"/>
              </a:solidFill>
              <a:ln>
                <a:solidFill>
                  <a:prstClr val="black"/>
                </a:solidFill>
              </a:ln>
            </c:spPr>
            <c:extLst>
              <c:ext xmlns:c16="http://schemas.microsoft.com/office/drawing/2014/chart" uri="{C3380CC4-5D6E-409C-BE32-E72D297353CC}">
                <c16:uniqueId val="{00000010-FFE4-4076-9AF8-3B65EDB5E53A}"/>
              </c:ext>
            </c:extLst>
          </c:dPt>
          <c:dPt>
            <c:idx val="17"/>
            <c:invertIfNegative val="0"/>
            <c:bubble3D val="0"/>
            <c:spPr>
              <a:solidFill>
                <a:srgbClr val="0000FF"/>
              </a:solidFill>
              <a:ln>
                <a:solidFill>
                  <a:prstClr val="black"/>
                </a:solidFill>
              </a:ln>
            </c:spPr>
            <c:extLst>
              <c:ext xmlns:c16="http://schemas.microsoft.com/office/drawing/2014/chart" uri="{C3380CC4-5D6E-409C-BE32-E72D297353CC}">
                <c16:uniqueId val="{00000012-FFE4-4076-9AF8-3B65EDB5E53A}"/>
              </c:ext>
            </c:extLst>
          </c:dPt>
          <c:dPt>
            <c:idx val="19"/>
            <c:invertIfNegative val="0"/>
            <c:bubble3D val="0"/>
            <c:spPr>
              <a:solidFill>
                <a:srgbClr val="0000FF"/>
              </a:solidFill>
              <a:ln>
                <a:solidFill>
                  <a:prstClr val="black"/>
                </a:solidFill>
              </a:ln>
            </c:spPr>
            <c:extLst>
              <c:ext xmlns:c16="http://schemas.microsoft.com/office/drawing/2014/chart" uri="{C3380CC4-5D6E-409C-BE32-E72D297353CC}">
                <c16:uniqueId val="{00000014-FFE4-4076-9AF8-3B65EDB5E53A}"/>
              </c:ext>
            </c:extLst>
          </c:dPt>
          <c:dPt>
            <c:idx val="21"/>
            <c:invertIfNegative val="0"/>
            <c:bubble3D val="0"/>
            <c:spPr>
              <a:solidFill>
                <a:srgbClr val="0000FF"/>
              </a:solidFill>
              <a:ln>
                <a:solidFill>
                  <a:prstClr val="black"/>
                </a:solidFill>
              </a:ln>
            </c:spPr>
            <c:extLst>
              <c:ext xmlns:c16="http://schemas.microsoft.com/office/drawing/2014/chart" uri="{C3380CC4-5D6E-409C-BE32-E72D297353CC}">
                <c16:uniqueId val="{00000016-FFE4-4076-9AF8-3B65EDB5E53A}"/>
              </c:ext>
            </c:extLst>
          </c:dPt>
          <c:dPt>
            <c:idx val="23"/>
            <c:invertIfNegative val="0"/>
            <c:bubble3D val="0"/>
            <c:spPr>
              <a:solidFill>
                <a:srgbClr val="0000FF"/>
              </a:solidFill>
              <a:ln>
                <a:solidFill>
                  <a:prstClr val="black"/>
                </a:solidFill>
              </a:ln>
            </c:spPr>
            <c:extLst>
              <c:ext xmlns:c16="http://schemas.microsoft.com/office/drawing/2014/chart" uri="{C3380CC4-5D6E-409C-BE32-E72D297353CC}">
                <c16:uniqueId val="{00000018-FFE4-4076-9AF8-3B65EDB5E53A}"/>
              </c:ext>
            </c:extLst>
          </c:dPt>
          <c:dPt>
            <c:idx val="25"/>
            <c:invertIfNegative val="0"/>
            <c:bubble3D val="0"/>
            <c:spPr>
              <a:solidFill>
                <a:srgbClr val="0000FF"/>
              </a:solidFill>
              <a:ln>
                <a:solidFill>
                  <a:prstClr val="black"/>
                </a:solidFill>
              </a:ln>
            </c:spPr>
            <c:extLst>
              <c:ext xmlns:c16="http://schemas.microsoft.com/office/drawing/2014/chart" uri="{C3380CC4-5D6E-409C-BE32-E72D297353CC}">
                <c16:uniqueId val="{0000001A-FFE4-4076-9AF8-3B65EDB5E53A}"/>
              </c:ext>
            </c:extLst>
          </c:dPt>
          <c:dPt>
            <c:idx val="27"/>
            <c:invertIfNegative val="0"/>
            <c:bubble3D val="0"/>
            <c:spPr>
              <a:solidFill>
                <a:srgbClr val="0000FF"/>
              </a:solidFill>
              <a:ln>
                <a:solidFill>
                  <a:prstClr val="black"/>
                </a:solidFill>
              </a:ln>
            </c:spPr>
            <c:extLst>
              <c:ext xmlns:c16="http://schemas.microsoft.com/office/drawing/2014/chart" uri="{C3380CC4-5D6E-409C-BE32-E72D297353CC}">
                <c16:uniqueId val="{0000001C-FFE4-4076-9AF8-3B65EDB5E53A}"/>
              </c:ext>
            </c:extLst>
          </c:dPt>
          <c:dPt>
            <c:idx val="29"/>
            <c:invertIfNegative val="0"/>
            <c:bubble3D val="0"/>
            <c:spPr>
              <a:solidFill>
                <a:srgbClr val="0000FF"/>
              </a:solidFill>
              <a:ln>
                <a:solidFill>
                  <a:prstClr val="black"/>
                </a:solidFill>
              </a:ln>
            </c:spPr>
            <c:extLst>
              <c:ext xmlns:c16="http://schemas.microsoft.com/office/drawing/2014/chart" uri="{C3380CC4-5D6E-409C-BE32-E72D297353CC}">
                <c16:uniqueId val="{0000001E-FFE4-4076-9AF8-3B65EDB5E53A}"/>
              </c:ext>
            </c:extLst>
          </c:dPt>
          <c:dPt>
            <c:idx val="31"/>
            <c:invertIfNegative val="0"/>
            <c:bubble3D val="0"/>
            <c:spPr>
              <a:solidFill>
                <a:srgbClr val="0000FF"/>
              </a:solidFill>
              <a:ln>
                <a:solidFill>
                  <a:prstClr val="black"/>
                </a:solidFill>
              </a:ln>
            </c:spPr>
            <c:extLst>
              <c:ext xmlns:c16="http://schemas.microsoft.com/office/drawing/2014/chart" uri="{C3380CC4-5D6E-409C-BE32-E72D297353CC}">
                <c16:uniqueId val="{00000020-FFE4-4076-9AF8-3B65EDB5E53A}"/>
              </c:ext>
            </c:extLst>
          </c:dPt>
          <c:dPt>
            <c:idx val="33"/>
            <c:invertIfNegative val="0"/>
            <c:bubble3D val="0"/>
            <c:spPr>
              <a:solidFill>
                <a:srgbClr val="0000FF"/>
              </a:solidFill>
              <a:ln>
                <a:solidFill>
                  <a:prstClr val="black"/>
                </a:solidFill>
              </a:ln>
            </c:spPr>
            <c:extLst>
              <c:ext xmlns:c16="http://schemas.microsoft.com/office/drawing/2014/chart" uri="{C3380CC4-5D6E-409C-BE32-E72D297353CC}">
                <c16:uniqueId val="{00000022-FFE4-4076-9AF8-3B65EDB5E53A}"/>
              </c:ext>
            </c:extLst>
          </c:dPt>
          <c:dPt>
            <c:idx val="35"/>
            <c:invertIfNegative val="0"/>
            <c:bubble3D val="0"/>
            <c:spPr>
              <a:solidFill>
                <a:srgbClr val="0000FF"/>
              </a:solidFill>
              <a:ln>
                <a:solidFill>
                  <a:prstClr val="black"/>
                </a:solidFill>
              </a:ln>
            </c:spPr>
            <c:extLst>
              <c:ext xmlns:c16="http://schemas.microsoft.com/office/drawing/2014/chart" uri="{C3380CC4-5D6E-409C-BE32-E72D297353CC}">
                <c16:uniqueId val="{00000024-FFE4-4076-9AF8-3B65EDB5E53A}"/>
              </c:ext>
            </c:extLst>
          </c:dPt>
          <c:dPt>
            <c:idx val="37"/>
            <c:invertIfNegative val="0"/>
            <c:bubble3D val="0"/>
            <c:spPr>
              <a:solidFill>
                <a:srgbClr val="0000FF"/>
              </a:solidFill>
              <a:ln>
                <a:solidFill>
                  <a:prstClr val="black"/>
                </a:solidFill>
              </a:ln>
            </c:spPr>
            <c:extLst>
              <c:ext xmlns:c16="http://schemas.microsoft.com/office/drawing/2014/chart" uri="{C3380CC4-5D6E-409C-BE32-E72D297353CC}">
                <c16:uniqueId val="{00000026-FFE4-4076-9AF8-3B65EDB5E53A}"/>
              </c:ext>
            </c:extLst>
          </c:dPt>
          <c:dPt>
            <c:idx val="39"/>
            <c:invertIfNegative val="0"/>
            <c:bubble3D val="0"/>
            <c:spPr>
              <a:solidFill>
                <a:srgbClr val="0000FF"/>
              </a:solidFill>
              <a:ln>
                <a:solidFill>
                  <a:prstClr val="black"/>
                </a:solidFill>
              </a:ln>
            </c:spPr>
            <c:extLst>
              <c:ext xmlns:c16="http://schemas.microsoft.com/office/drawing/2014/chart" uri="{C3380CC4-5D6E-409C-BE32-E72D297353CC}">
                <c16:uniqueId val="{00000028-FFE4-4076-9AF8-3B65EDB5E53A}"/>
              </c:ext>
            </c:extLst>
          </c:dPt>
          <c:dPt>
            <c:idx val="41"/>
            <c:invertIfNegative val="0"/>
            <c:bubble3D val="0"/>
            <c:spPr>
              <a:solidFill>
                <a:srgbClr val="0000FF"/>
              </a:solidFill>
              <a:ln>
                <a:solidFill>
                  <a:prstClr val="black"/>
                </a:solidFill>
              </a:ln>
            </c:spPr>
            <c:extLst>
              <c:ext xmlns:c16="http://schemas.microsoft.com/office/drawing/2014/chart" uri="{C3380CC4-5D6E-409C-BE32-E72D297353CC}">
                <c16:uniqueId val="{0000002A-FFE4-4076-9AF8-3B65EDB5E53A}"/>
              </c:ext>
            </c:extLst>
          </c:dPt>
          <c:dPt>
            <c:idx val="43"/>
            <c:invertIfNegative val="0"/>
            <c:bubble3D val="0"/>
            <c:spPr>
              <a:solidFill>
                <a:srgbClr val="0000FF"/>
              </a:solidFill>
              <a:ln>
                <a:solidFill>
                  <a:prstClr val="black"/>
                </a:solidFill>
              </a:ln>
            </c:spPr>
            <c:extLst>
              <c:ext xmlns:c16="http://schemas.microsoft.com/office/drawing/2014/chart" uri="{C3380CC4-5D6E-409C-BE32-E72D297353CC}">
                <c16:uniqueId val="{0000002C-FFE4-4076-9AF8-3B65EDB5E53A}"/>
              </c:ext>
            </c:extLst>
          </c:dPt>
          <c:dPt>
            <c:idx val="45"/>
            <c:invertIfNegative val="0"/>
            <c:bubble3D val="0"/>
            <c:spPr>
              <a:solidFill>
                <a:srgbClr val="0000FF"/>
              </a:solidFill>
              <a:ln>
                <a:solidFill>
                  <a:prstClr val="black"/>
                </a:solidFill>
              </a:ln>
            </c:spPr>
            <c:extLst>
              <c:ext xmlns:c16="http://schemas.microsoft.com/office/drawing/2014/chart" uri="{C3380CC4-5D6E-409C-BE32-E72D297353CC}">
                <c16:uniqueId val="{0000002E-FFE4-4076-9AF8-3B65EDB5E53A}"/>
              </c:ext>
            </c:extLst>
          </c:dPt>
          <c:dPt>
            <c:idx val="47"/>
            <c:invertIfNegative val="0"/>
            <c:bubble3D val="0"/>
            <c:spPr>
              <a:solidFill>
                <a:srgbClr val="0000FF"/>
              </a:solidFill>
              <a:ln>
                <a:solidFill>
                  <a:prstClr val="black"/>
                </a:solidFill>
              </a:ln>
            </c:spPr>
            <c:extLst>
              <c:ext xmlns:c16="http://schemas.microsoft.com/office/drawing/2014/chart" uri="{C3380CC4-5D6E-409C-BE32-E72D297353CC}">
                <c16:uniqueId val="{00000030-FFE4-4076-9AF8-3B65EDB5E53A}"/>
              </c:ext>
            </c:extLst>
          </c:dPt>
          <c:dPt>
            <c:idx val="49"/>
            <c:invertIfNegative val="0"/>
            <c:bubble3D val="0"/>
            <c:spPr>
              <a:solidFill>
                <a:srgbClr val="0000FF"/>
              </a:solidFill>
              <a:ln>
                <a:solidFill>
                  <a:prstClr val="black"/>
                </a:solidFill>
              </a:ln>
            </c:spPr>
            <c:extLst>
              <c:ext xmlns:c16="http://schemas.microsoft.com/office/drawing/2014/chart" uri="{C3380CC4-5D6E-409C-BE32-E72D297353CC}">
                <c16:uniqueId val="{00000032-FFE4-4076-9AF8-3B65EDB5E53A}"/>
              </c:ext>
            </c:extLst>
          </c:dPt>
          <c:dPt>
            <c:idx val="51"/>
            <c:invertIfNegative val="0"/>
            <c:bubble3D val="0"/>
            <c:spPr>
              <a:solidFill>
                <a:srgbClr val="0000FF"/>
              </a:solidFill>
              <a:ln>
                <a:solidFill>
                  <a:prstClr val="black"/>
                </a:solidFill>
              </a:ln>
            </c:spPr>
            <c:extLst>
              <c:ext xmlns:c16="http://schemas.microsoft.com/office/drawing/2014/chart" uri="{C3380CC4-5D6E-409C-BE32-E72D297353CC}">
                <c16:uniqueId val="{00000034-FFE4-4076-9AF8-3B65EDB5E53A}"/>
              </c:ext>
            </c:extLst>
          </c:dPt>
          <c:dPt>
            <c:idx val="53"/>
            <c:invertIfNegative val="0"/>
            <c:bubble3D val="0"/>
            <c:spPr>
              <a:solidFill>
                <a:srgbClr val="0000FF"/>
              </a:solidFill>
              <a:ln>
                <a:solidFill>
                  <a:prstClr val="black"/>
                </a:solidFill>
              </a:ln>
            </c:spPr>
            <c:extLst>
              <c:ext xmlns:c16="http://schemas.microsoft.com/office/drawing/2014/chart" uri="{C3380CC4-5D6E-409C-BE32-E72D297353CC}">
                <c16:uniqueId val="{00000036-FFE4-4076-9AF8-3B65EDB5E53A}"/>
              </c:ext>
            </c:extLst>
          </c:dPt>
          <c:dPt>
            <c:idx val="55"/>
            <c:invertIfNegative val="0"/>
            <c:bubble3D val="0"/>
            <c:spPr>
              <a:solidFill>
                <a:srgbClr val="0000FF"/>
              </a:solidFill>
              <a:ln>
                <a:solidFill>
                  <a:prstClr val="black"/>
                </a:solidFill>
              </a:ln>
            </c:spPr>
            <c:extLst>
              <c:ext xmlns:c16="http://schemas.microsoft.com/office/drawing/2014/chart" uri="{C3380CC4-5D6E-409C-BE32-E72D297353CC}">
                <c16:uniqueId val="{00000038-FFE4-4076-9AF8-3B65EDB5E53A}"/>
              </c:ext>
            </c:extLst>
          </c:dPt>
          <c:dPt>
            <c:idx val="57"/>
            <c:invertIfNegative val="0"/>
            <c:bubble3D val="0"/>
            <c:spPr>
              <a:solidFill>
                <a:srgbClr val="0000FF"/>
              </a:solidFill>
              <a:ln>
                <a:solidFill>
                  <a:prstClr val="black"/>
                </a:solidFill>
              </a:ln>
            </c:spPr>
            <c:extLst>
              <c:ext xmlns:c16="http://schemas.microsoft.com/office/drawing/2014/chart" uri="{C3380CC4-5D6E-409C-BE32-E72D297353CC}">
                <c16:uniqueId val="{0000003A-FFE4-4076-9AF8-3B65EDB5E53A}"/>
              </c:ext>
            </c:extLst>
          </c:dPt>
          <c:dPt>
            <c:idx val="59"/>
            <c:invertIfNegative val="0"/>
            <c:bubble3D val="0"/>
            <c:spPr>
              <a:solidFill>
                <a:srgbClr val="0000FF"/>
              </a:solidFill>
              <a:ln>
                <a:solidFill>
                  <a:prstClr val="black"/>
                </a:solidFill>
              </a:ln>
            </c:spPr>
            <c:extLst>
              <c:ext xmlns:c16="http://schemas.microsoft.com/office/drawing/2014/chart" uri="{C3380CC4-5D6E-409C-BE32-E72D297353CC}">
                <c16:uniqueId val="{0000003C-FFE4-4076-9AF8-3B65EDB5E53A}"/>
              </c:ext>
            </c:extLst>
          </c:dPt>
          <c:dPt>
            <c:idx val="61"/>
            <c:invertIfNegative val="0"/>
            <c:bubble3D val="0"/>
            <c:spPr>
              <a:solidFill>
                <a:srgbClr val="0000FF"/>
              </a:solidFill>
              <a:ln>
                <a:solidFill>
                  <a:prstClr val="black"/>
                </a:solidFill>
              </a:ln>
            </c:spPr>
            <c:extLst>
              <c:ext xmlns:c16="http://schemas.microsoft.com/office/drawing/2014/chart" uri="{C3380CC4-5D6E-409C-BE32-E72D297353CC}">
                <c16:uniqueId val="{0000003E-FFE4-4076-9AF8-3B65EDB5E53A}"/>
              </c:ext>
            </c:extLst>
          </c:dPt>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Sheet'!$G$117:$G$178</c:f>
              <c:numCache>
                <c:formatCode>General</c:formatCode>
                <c:ptCount val="6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numCache>
            </c:numRef>
          </c:val>
          <c:extLst>
            <c:ext xmlns:c16="http://schemas.microsoft.com/office/drawing/2014/chart" uri="{C3380CC4-5D6E-409C-BE32-E72D297353CC}">
              <c16:uniqueId val="{0000003F-FFE4-4076-9AF8-3B65EDB5E53A}"/>
            </c:ext>
          </c:extLst>
        </c:ser>
        <c:dLbls>
          <c:showLegendKey val="0"/>
          <c:showVal val="0"/>
          <c:showCatName val="0"/>
          <c:showSerName val="0"/>
          <c:showPercent val="0"/>
          <c:showBubbleSize val="0"/>
        </c:dLbls>
        <c:gapWidth val="150"/>
        <c:overlap val="100"/>
        <c:axId val="487160480"/>
        <c:axId val="487165576"/>
      </c:barChart>
      <c:scatterChart>
        <c:scatterStyle val="lineMarker"/>
        <c:varyColors val="0"/>
        <c:ser>
          <c:idx val="3"/>
          <c:order val="2"/>
          <c:tx>
            <c:v>Pulse a</c:v>
          </c:tx>
          <c:spPr>
            <a:ln w="28575">
              <a:noFill/>
            </a:ln>
          </c:spPr>
          <c:marker>
            <c:symbol val="circle"/>
            <c:size val="6"/>
            <c:spPr>
              <a:solidFill>
                <a:schemeClr val="accent6">
                  <a:lumMod val="50000"/>
                </a:schemeClr>
              </a:solidFill>
              <a:ln>
                <a:solidFill>
                  <a:sysClr val="windowText" lastClr="000000"/>
                </a:solidFill>
              </a:ln>
            </c:spPr>
          </c:marker>
          <c:xVal>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Sheet'!$H$117:$H$178</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yVal>
          <c:smooth val="0"/>
          <c:extLst>
            <c:ext xmlns:c16="http://schemas.microsoft.com/office/drawing/2014/chart" uri="{C3380CC4-5D6E-409C-BE32-E72D297353CC}">
              <c16:uniqueId val="{00000040-FFE4-4076-9AF8-3B65EDB5E53A}"/>
            </c:ext>
          </c:extLst>
        </c:ser>
        <c:ser>
          <c:idx val="4"/>
          <c:order val="3"/>
          <c:tx>
            <c:v>Pulse b</c:v>
          </c:tx>
          <c:spPr>
            <a:ln w="28575">
              <a:noFill/>
            </a:ln>
          </c:spPr>
          <c:marker>
            <c:symbol val="circle"/>
            <c:size val="6"/>
            <c:spPr>
              <a:solidFill>
                <a:srgbClr val="FFFF00"/>
              </a:solidFill>
              <a:ln>
                <a:solidFill>
                  <a:schemeClr val="tx1"/>
                </a:solidFill>
              </a:ln>
            </c:spPr>
          </c:marker>
          <c:xVal>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Sheet'!$I$117:$I$178</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yVal>
          <c:smooth val="0"/>
          <c:extLst>
            <c:ext xmlns:c16="http://schemas.microsoft.com/office/drawing/2014/chart" uri="{C3380CC4-5D6E-409C-BE32-E72D297353CC}">
              <c16:uniqueId val="{00000041-FFE4-4076-9AF8-3B65EDB5E53A}"/>
            </c:ext>
          </c:extLst>
        </c:ser>
        <c:ser>
          <c:idx val="2"/>
          <c:order val="4"/>
          <c:tx>
            <c:v>Pulse Pressure a</c:v>
          </c:tx>
          <c:spPr>
            <a:ln w="28575">
              <a:noFill/>
            </a:ln>
          </c:spPr>
          <c:marker>
            <c:symbol val="square"/>
            <c:size val="6"/>
            <c:spPr>
              <a:solidFill>
                <a:srgbClr val="00B050"/>
              </a:solidFill>
              <a:ln>
                <a:solidFill>
                  <a:schemeClr val="tx1"/>
                </a:solidFill>
              </a:ln>
            </c:spPr>
          </c:marker>
          <c:xVal>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Sheet'!$V$117:$V$178</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yVal>
          <c:smooth val="0"/>
          <c:extLst>
            <c:ext xmlns:c16="http://schemas.microsoft.com/office/drawing/2014/chart" uri="{C3380CC4-5D6E-409C-BE32-E72D297353CC}">
              <c16:uniqueId val="{00000042-FFE4-4076-9AF8-3B65EDB5E53A}"/>
            </c:ext>
          </c:extLst>
        </c:ser>
        <c:ser>
          <c:idx val="5"/>
          <c:order val="5"/>
          <c:tx>
            <c:v>Pulse Pressure b</c:v>
          </c:tx>
          <c:spPr>
            <a:ln w="25400">
              <a:solidFill>
                <a:schemeClr val="tx1"/>
              </a:solidFill>
            </a:ln>
          </c:spPr>
          <c:marker>
            <c:symbol val="square"/>
            <c:size val="6"/>
            <c:spPr>
              <a:solidFill>
                <a:schemeClr val="bg1">
                  <a:lumMod val="75000"/>
                </a:schemeClr>
              </a:solidFill>
              <a:ln w="12700">
                <a:solidFill>
                  <a:schemeClr val="tx1"/>
                </a:solidFill>
              </a:ln>
            </c:spPr>
          </c:marker>
          <c:xVal>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Sheet'!$W$117:$W$178</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yVal>
          <c:smooth val="0"/>
          <c:extLst>
            <c:ext xmlns:c16="http://schemas.microsoft.com/office/drawing/2014/chart" uri="{C3380CC4-5D6E-409C-BE32-E72D297353CC}">
              <c16:uniqueId val="{00000043-FFE4-4076-9AF8-3B65EDB5E53A}"/>
            </c:ext>
          </c:extLst>
        </c:ser>
        <c:dLbls>
          <c:showLegendKey val="0"/>
          <c:showVal val="0"/>
          <c:showCatName val="0"/>
          <c:showSerName val="0"/>
          <c:showPercent val="0"/>
          <c:showBubbleSize val="0"/>
        </c:dLbls>
        <c:axId val="487160480"/>
        <c:axId val="487165576"/>
      </c:scatterChart>
      <c:catAx>
        <c:axId val="487160480"/>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5347985347985402"/>
              <c:y val="0.85707070707070732"/>
            </c:manualLayout>
          </c:layout>
          <c:overlay val="0"/>
          <c:spPr>
            <a:noFill/>
            <a:ln w="25400">
              <a:noFill/>
            </a:ln>
          </c:spPr>
        </c:title>
        <c:numFmt formatCode="General" sourceLinked="1"/>
        <c:majorTickMark val="out"/>
        <c:minorTickMark val="none"/>
        <c:tickLblPos val="nextTo"/>
        <c:spPr>
          <a:noFill/>
          <a:ln>
            <a:solidFill>
              <a:schemeClr val="accent1"/>
            </a:solidFill>
          </a:ln>
        </c:spPr>
        <c:txPr>
          <a:bodyPr rot="-5400000" vert="horz"/>
          <a:lstStyle/>
          <a:p>
            <a:pPr>
              <a:defRPr sz="900" b="1" i="0" u="none" strike="noStrike" baseline="0">
                <a:solidFill>
                  <a:srgbClr val="0066CC"/>
                </a:solidFill>
                <a:latin typeface="Calibri"/>
                <a:ea typeface="Calibri"/>
                <a:cs typeface="Calibri"/>
              </a:defRPr>
            </a:pPr>
            <a:endParaRPr lang="en-US"/>
          </a:p>
        </c:txPr>
        <c:crossAx val="487165576"/>
        <c:crosses val="autoZero"/>
        <c:auto val="0"/>
        <c:lblAlgn val="ctr"/>
        <c:lblOffset val="100"/>
        <c:tickLblSkip val="1"/>
        <c:noMultiLvlLbl val="0"/>
      </c:catAx>
      <c:valAx>
        <c:axId val="487165576"/>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87160480"/>
        <c:crosses val="autoZero"/>
        <c:crossBetween val="between"/>
        <c:majorUnit val="10"/>
      </c:valAx>
      <c:spPr>
        <a:noFill/>
        <a:ln>
          <a:solidFill>
            <a:srgbClr val="4F81BD"/>
          </a:solidFill>
        </a:ln>
      </c:spPr>
    </c:plotArea>
    <c:plotVisOnly val="1"/>
    <c:dispBlanksAs val="gap"/>
    <c:showDLblsOverMax val="0"/>
  </c:chart>
  <c:spPr>
    <a:ln>
      <a:solidFill>
        <a:srgbClr val="FF0000"/>
      </a:solid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solidFill>
                  <a:schemeClr val="tx1"/>
                </a:solidFill>
              </a:rPr>
              <a:t>Blood Pressure, Pulse Rate, and Pulse Pressure Record</a:t>
            </a:r>
          </a:p>
        </c:rich>
      </c:tx>
      <c:layout>
        <c:manualLayout>
          <c:xMode val="edge"/>
          <c:yMode val="edge"/>
          <c:x val="0.19372155403651459"/>
          <c:y val="1.2121212121212118E-2"/>
        </c:manualLayout>
      </c:layout>
      <c:overlay val="0"/>
      <c:spPr>
        <a:noFill/>
        <a:ln w="25400">
          <a:noFill/>
        </a:ln>
      </c:spPr>
    </c:title>
    <c:autoTitleDeleted val="0"/>
    <c:plotArea>
      <c:layout>
        <c:manualLayout>
          <c:layoutTarget val="inner"/>
          <c:xMode val="edge"/>
          <c:yMode val="edge"/>
          <c:x val="4.8351648351648423E-2"/>
          <c:y val="8.3333333333333343E-2"/>
          <c:w val="0.92417582417582811"/>
          <c:h val="0.81363636363636349"/>
        </c:manualLayout>
      </c:layout>
      <c:barChart>
        <c:barDir val="col"/>
        <c:grouping val="stacked"/>
        <c:varyColors val="0"/>
        <c:ser>
          <c:idx val="0"/>
          <c:order val="0"/>
          <c:spPr>
            <a:noFill/>
            <a:ln>
              <a:noFill/>
            </a:ln>
          </c:spPr>
          <c:invertIfNegative val="0"/>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Sheet'!$C$117:$C$178</c:f>
              <c:numCache>
                <c:formatCode>General</c:formatCode>
                <c:ptCount val="6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numCache>
            </c:numRef>
          </c:val>
          <c:extLst>
            <c:ext xmlns:c16="http://schemas.microsoft.com/office/drawing/2014/chart" uri="{C3380CC4-5D6E-409C-BE32-E72D297353CC}">
              <c16:uniqueId val="{00000000-BC54-4B5E-A5DC-CB6394AD599F}"/>
            </c:ext>
          </c:extLst>
        </c:ser>
        <c:ser>
          <c:idx val="1"/>
          <c:order val="1"/>
          <c:tx>
            <c:v>Blood Pressure (Red first and Blue second)</c:v>
          </c:tx>
          <c:spPr>
            <a:solidFill>
              <a:schemeClr val="tx1"/>
            </a:solidFill>
            <a:ln>
              <a:solidFill>
                <a:prstClr val="black"/>
              </a:solidFill>
            </a:ln>
          </c:spPr>
          <c:invertIfNegative val="0"/>
          <c:dPt>
            <c:idx val="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2-BC54-4B5E-A5DC-CB6394AD599F}"/>
              </c:ext>
            </c:extLst>
          </c:dPt>
          <c:dPt>
            <c:idx val="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4-BC54-4B5E-A5DC-CB6394AD599F}"/>
              </c:ext>
            </c:extLst>
          </c:dPt>
          <c:dPt>
            <c:idx val="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6-BC54-4B5E-A5DC-CB6394AD599F}"/>
              </c:ext>
            </c:extLst>
          </c:dPt>
          <c:dPt>
            <c:idx val="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8-BC54-4B5E-A5DC-CB6394AD599F}"/>
              </c:ext>
            </c:extLst>
          </c:dPt>
          <c:dPt>
            <c:idx val="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A-BC54-4B5E-A5DC-CB6394AD599F}"/>
              </c:ext>
            </c:extLst>
          </c:dPt>
          <c:dPt>
            <c:idx val="1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C-BC54-4B5E-A5DC-CB6394AD599F}"/>
              </c:ext>
            </c:extLst>
          </c:dPt>
          <c:dPt>
            <c:idx val="1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E-BC54-4B5E-A5DC-CB6394AD599F}"/>
              </c:ext>
            </c:extLst>
          </c:dPt>
          <c:dPt>
            <c:idx val="1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0-BC54-4B5E-A5DC-CB6394AD599F}"/>
              </c:ext>
            </c:extLst>
          </c:dPt>
          <c:dPt>
            <c:idx val="1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2-BC54-4B5E-A5DC-CB6394AD599F}"/>
              </c:ext>
            </c:extLst>
          </c:dPt>
          <c:dPt>
            <c:idx val="1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4-BC54-4B5E-A5DC-CB6394AD599F}"/>
              </c:ext>
            </c:extLst>
          </c:dPt>
          <c:dPt>
            <c:idx val="2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6-BC54-4B5E-A5DC-CB6394AD599F}"/>
              </c:ext>
            </c:extLst>
          </c:dPt>
          <c:dPt>
            <c:idx val="2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8-BC54-4B5E-A5DC-CB6394AD599F}"/>
              </c:ext>
            </c:extLst>
          </c:dPt>
          <c:dPt>
            <c:idx val="2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A-BC54-4B5E-A5DC-CB6394AD599F}"/>
              </c:ext>
            </c:extLst>
          </c:dPt>
          <c:dPt>
            <c:idx val="2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C-BC54-4B5E-A5DC-CB6394AD599F}"/>
              </c:ext>
            </c:extLst>
          </c:dPt>
          <c:dPt>
            <c:idx val="2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E-BC54-4B5E-A5DC-CB6394AD599F}"/>
              </c:ext>
            </c:extLst>
          </c:dPt>
          <c:dPt>
            <c:idx val="3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0-BC54-4B5E-A5DC-CB6394AD599F}"/>
              </c:ext>
            </c:extLst>
          </c:dPt>
          <c:dPt>
            <c:idx val="3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2-BC54-4B5E-A5DC-CB6394AD599F}"/>
              </c:ext>
            </c:extLst>
          </c:dPt>
          <c:dPt>
            <c:idx val="3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4-BC54-4B5E-A5DC-CB6394AD599F}"/>
              </c:ext>
            </c:extLst>
          </c:dPt>
          <c:dPt>
            <c:idx val="3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6-BC54-4B5E-A5DC-CB6394AD599F}"/>
              </c:ext>
            </c:extLst>
          </c:dPt>
          <c:dPt>
            <c:idx val="3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8-BC54-4B5E-A5DC-CB6394AD599F}"/>
              </c:ext>
            </c:extLst>
          </c:dPt>
          <c:dPt>
            <c:idx val="4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A-BC54-4B5E-A5DC-CB6394AD599F}"/>
              </c:ext>
            </c:extLst>
          </c:dPt>
          <c:dPt>
            <c:idx val="4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C-BC54-4B5E-A5DC-CB6394AD599F}"/>
              </c:ext>
            </c:extLst>
          </c:dPt>
          <c:dPt>
            <c:idx val="4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E-BC54-4B5E-A5DC-CB6394AD599F}"/>
              </c:ext>
            </c:extLst>
          </c:dPt>
          <c:dPt>
            <c:idx val="4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0-BC54-4B5E-A5DC-CB6394AD599F}"/>
              </c:ext>
            </c:extLst>
          </c:dPt>
          <c:dPt>
            <c:idx val="4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2-BC54-4B5E-A5DC-CB6394AD599F}"/>
              </c:ext>
            </c:extLst>
          </c:dPt>
          <c:dPt>
            <c:idx val="5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4-BC54-4B5E-A5DC-CB6394AD599F}"/>
              </c:ext>
            </c:extLst>
          </c:dPt>
          <c:dPt>
            <c:idx val="5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6-BC54-4B5E-A5DC-CB6394AD599F}"/>
              </c:ext>
            </c:extLst>
          </c:dPt>
          <c:dPt>
            <c:idx val="5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8-BC54-4B5E-A5DC-CB6394AD599F}"/>
              </c:ext>
            </c:extLst>
          </c:dPt>
          <c:dPt>
            <c:idx val="5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A-BC54-4B5E-A5DC-CB6394AD599F}"/>
              </c:ext>
            </c:extLst>
          </c:dPt>
          <c:dPt>
            <c:idx val="5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C-BC54-4B5E-A5DC-CB6394AD599F}"/>
              </c:ext>
            </c:extLst>
          </c:dPt>
          <c:dPt>
            <c:idx val="6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E-BC54-4B5E-A5DC-CB6394AD599F}"/>
              </c:ext>
            </c:extLst>
          </c:dPt>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Sheet'!$G$117:$G$178</c:f>
              <c:numCache>
                <c:formatCode>General</c:formatCode>
                <c:ptCount val="6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numCache>
            </c:numRef>
          </c:val>
          <c:extLst>
            <c:ext xmlns:c16="http://schemas.microsoft.com/office/drawing/2014/chart" uri="{C3380CC4-5D6E-409C-BE32-E72D297353CC}">
              <c16:uniqueId val="{0000003F-BC54-4B5E-A5DC-CB6394AD599F}"/>
            </c:ext>
          </c:extLst>
        </c:ser>
        <c:dLbls>
          <c:showLegendKey val="0"/>
          <c:showVal val="0"/>
          <c:showCatName val="0"/>
          <c:showSerName val="0"/>
          <c:showPercent val="0"/>
          <c:showBubbleSize val="0"/>
        </c:dLbls>
        <c:gapWidth val="150"/>
        <c:overlap val="100"/>
        <c:axId val="487164792"/>
        <c:axId val="487167928"/>
      </c:barChart>
      <c:scatterChart>
        <c:scatterStyle val="lineMarker"/>
        <c:varyColors val="0"/>
        <c:ser>
          <c:idx val="3"/>
          <c:order val="2"/>
          <c:tx>
            <c:v>Pulse a</c:v>
          </c:tx>
          <c:spPr>
            <a:ln w="28575">
              <a:noFill/>
            </a:ln>
          </c:spPr>
          <c:marker>
            <c:symbol val="circle"/>
            <c:size val="6"/>
            <c:spPr>
              <a:solidFill>
                <a:schemeClr val="tx1"/>
              </a:solidFill>
              <a:ln>
                <a:solidFill>
                  <a:sysClr val="windowText" lastClr="000000"/>
                </a:solidFill>
              </a:ln>
            </c:spPr>
          </c:marker>
          <c:xVal>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Sheet'!$H$117:$H$178</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yVal>
          <c:smooth val="0"/>
          <c:extLst>
            <c:ext xmlns:c16="http://schemas.microsoft.com/office/drawing/2014/chart" uri="{C3380CC4-5D6E-409C-BE32-E72D297353CC}">
              <c16:uniqueId val="{00000040-BC54-4B5E-A5DC-CB6394AD599F}"/>
            </c:ext>
          </c:extLst>
        </c:ser>
        <c:ser>
          <c:idx val="4"/>
          <c:order val="3"/>
          <c:tx>
            <c:v>Pulse b</c:v>
          </c:tx>
          <c:spPr>
            <a:ln w="28575">
              <a:noFill/>
            </a:ln>
          </c:spPr>
          <c:marker>
            <c:symbol val="circle"/>
            <c:size val="6"/>
            <c:spPr>
              <a:solidFill>
                <a:schemeClr val="bg1">
                  <a:lumMod val="75000"/>
                </a:schemeClr>
              </a:solidFill>
              <a:ln>
                <a:solidFill>
                  <a:schemeClr val="tx1"/>
                </a:solidFill>
              </a:ln>
            </c:spPr>
          </c:marker>
          <c:xVal>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Sheet'!$I$117:$I$178</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yVal>
          <c:smooth val="0"/>
          <c:extLst>
            <c:ext xmlns:c16="http://schemas.microsoft.com/office/drawing/2014/chart" uri="{C3380CC4-5D6E-409C-BE32-E72D297353CC}">
              <c16:uniqueId val="{00000041-BC54-4B5E-A5DC-CB6394AD599F}"/>
            </c:ext>
          </c:extLst>
        </c:ser>
        <c:ser>
          <c:idx val="2"/>
          <c:order val="4"/>
          <c:tx>
            <c:v>Pulse Pressure a</c:v>
          </c:tx>
          <c:spPr>
            <a:ln w="28575">
              <a:noFill/>
            </a:ln>
          </c:spPr>
          <c:marker>
            <c:symbol val="square"/>
            <c:size val="6"/>
            <c:spPr>
              <a:solidFill>
                <a:schemeClr val="tx1"/>
              </a:solidFill>
              <a:ln>
                <a:solidFill>
                  <a:schemeClr val="tx1"/>
                </a:solidFill>
              </a:ln>
            </c:spPr>
          </c:marker>
          <c:xVal>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Sheet'!$V$117:$V$178</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yVal>
          <c:smooth val="0"/>
          <c:extLst>
            <c:ext xmlns:c16="http://schemas.microsoft.com/office/drawing/2014/chart" uri="{C3380CC4-5D6E-409C-BE32-E72D297353CC}">
              <c16:uniqueId val="{00000042-BC54-4B5E-A5DC-CB6394AD599F}"/>
            </c:ext>
          </c:extLst>
        </c:ser>
        <c:ser>
          <c:idx val="5"/>
          <c:order val="5"/>
          <c:tx>
            <c:v>Pulse Pressure b</c:v>
          </c:tx>
          <c:spPr>
            <a:ln w="25400">
              <a:solidFill>
                <a:schemeClr val="tx1"/>
              </a:solidFill>
            </a:ln>
          </c:spPr>
          <c:marker>
            <c:symbol val="square"/>
            <c:size val="6"/>
            <c:spPr>
              <a:solidFill>
                <a:schemeClr val="bg1">
                  <a:lumMod val="75000"/>
                </a:schemeClr>
              </a:solidFill>
              <a:ln w="12700">
                <a:solidFill>
                  <a:schemeClr val="tx1"/>
                </a:solidFill>
              </a:ln>
            </c:spPr>
          </c:marker>
          <c:xVal>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Sheet'!$W$117:$W$178</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yVal>
          <c:smooth val="0"/>
          <c:extLst>
            <c:ext xmlns:c16="http://schemas.microsoft.com/office/drawing/2014/chart" uri="{C3380CC4-5D6E-409C-BE32-E72D297353CC}">
              <c16:uniqueId val="{00000043-BC54-4B5E-A5DC-CB6394AD599F}"/>
            </c:ext>
          </c:extLst>
        </c:ser>
        <c:dLbls>
          <c:showLegendKey val="0"/>
          <c:showVal val="0"/>
          <c:showCatName val="0"/>
          <c:showSerName val="0"/>
          <c:showPercent val="0"/>
          <c:showBubbleSize val="0"/>
        </c:dLbls>
        <c:axId val="487164792"/>
        <c:axId val="487167928"/>
      </c:scatterChart>
      <c:catAx>
        <c:axId val="487164792"/>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710622710622711"/>
              <c:y val="0.85909090909090913"/>
            </c:manualLayout>
          </c:layout>
          <c:overlay val="0"/>
          <c:spPr>
            <a:noFill/>
            <a:ln w="25400">
              <a:noFill/>
            </a:ln>
          </c:spPr>
        </c:title>
        <c:numFmt formatCode="General" sourceLinked="1"/>
        <c:majorTickMark val="out"/>
        <c:minorTickMark val="none"/>
        <c:tickLblPos val="nextTo"/>
        <c:spPr>
          <a:noFill/>
          <a:ln>
            <a:solidFill>
              <a:schemeClr val="tx1"/>
            </a:solidFill>
          </a:ln>
        </c:spPr>
        <c:txPr>
          <a:bodyPr rot="-5400000" vert="horz"/>
          <a:lstStyle/>
          <a:p>
            <a:pPr>
              <a:defRPr sz="900" b="1" i="0" u="none" strike="noStrike" baseline="0">
                <a:solidFill>
                  <a:schemeClr val="tx1"/>
                </a:solidFill>
                <a:latin typeface="Calibri"/>
                <a:ea typeface="Calibri"/>
                <a:cs typeface="Calibri"/>
              </a:defRPr>
            </a:pPr>
            <a:endParaRPr lang="en-US"/>
          </a:p>
        </c:txPr>
        <c:crossAx val="487167928"/>
        <c:crosses val="autoZero"/>
        <c:auto val="0"/>
        <c:lblAlgn val="ctr"/>
        <c:lblOffset val="100"/>
        <c:tickLblSkip val="1"/>
        <c:noMultiLvlLbl val="0"/>
      </c:catAx>
      <c:valAx>
        <c:axId val="487167928"/>
        <c:scaling>
          <c:orientation val="minMax"/>
        </c:scaling>
        <c:delete val="0"/>
        <c:axPos val="l"/>
        <c:majorGridlines>
          <c:spPr>
            <a:ln>
              <a:solidFill>
                <a:schemeClr val="tx1"/>
              </a:solidFill>
            </a:ln>
          </c:spPr>
        </c:majorGridlines>
        <c:numFmt formatCode="General" sourceLinked="1"/>
        <c:majorTickMark val="out"/>
        <c:minorTickMark val="none"/>
        <c:tickLblPos val="nextTo"/>
        <c:spPr>
          <a:ln>
            <a:solidFill>
              <a:schemeClr val="tx1"/>
            </a:solidFill>
          </a:ln>
        </c:spPr>
        <c:txPr>
          <a:bodyPr rot="0" vert="horz"/>
          <a:lstStyle/>
          <a:p>
            <a:pPr>
              <a:defRPr sz="1200" b="1" i="0" u="none" strike="noStrike" baseline="0">
                <a:solidFill>
                  <a:schemeClr val="tx1"/>
                </a:solidFill>
                <a:latin typeface="Calibri"/>
                <a:ea typeface="Calibri"/>
                <a:cs typeface="Calibri"/>
              </a:defRPr>
            </a:pPr>
            <a:endParaRPr lang="en-US"/>
          </a:p>
        </c:txPr>
        <c:crossAx val="487164792"/>
        <c:crosses val="autoZero"/>
        <c:crossBetween val="between"/>
        <c:majorUnit val="10"/>
      </c:valAx>
      <c:spPr>
        <a:noFill/>
        <a:ln>
          <a:solidFill>
            <a:schemeClr val="tx1"/>
          </a:solidFill>
        </a:ln>
      </c:spPr>
    </c:plotArea>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Body Temperature</a:t>
            </a:r>
          </a:p>
        </c:rich>
      </c:tx>
      <c:layout>
        <c:manualLayout>
          <c:xMode val="edge"/>
          <c:yMode val="edge"/>
          <c:x val="0.39591935623431684"/>
          <c:y val="2.2206868619486106E-2"/>
        </c:manualLayout>
      </c:layout>
      <c:overlay val="0"/>
      <c:spPr>
        <a:noFill/>
        <a:ln w="25400">
          <a:noFill/>
        </a:ln>
      </c:spPr>
    </c:title>
    <c:autoTitleDeleted val="0"/>
    <c:plotArea>
      <c:layout>
        <c:manualLayout>
          <c:layoutTarget val="inner"/>
          <c:xMode val="edge"/>
          <c:yMode val="edge"/>
          <c:x val="4.8351648351648423E-2"/>
          <c:y val="8.3333333333333343E-2"/>
          <c:w val="0.924175824175828"/>
          <c:h val="0.81363636363636349"/>
        </c:manualLayout>
      </c:layout>
      <c:lineChart>
        <c:grouping val="standard"/>
        <c:varyColors val="0"/>
        <c:ser>
          <c:idx val="6"/>
          <c:order val="0"/>
          <c:tx>
            <c:v>Temperature a</c:v>
          </c:tx>
          <c:spPr>
            <a:ln w="28575">
              <a:solidFill>
                <a:srgbClr val="7030A0"/>
              </a:solidFill>
            </a:ln>
          </c:spPr>
          <c:marker>
            <c:symbol val="circle"/>
            <c:size val="10"/>
            <c:spPr>
              <a:solidFill>
                <a:srgbClr val="7030A0"/>
              </a:solidFill>
              <a:ln>
                <a:solidFill>
                  <a:schemeClr val="tx1"/>
                </a:solidFill>
              </a:ln>
            </c:spPr>
          </c:marker>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Sheet'!$Q$117:$Q$178</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0-E89C-43D2-8DFB-92FF1C2D1BA1}"/>
            </c:ext>
          </c:extLst>
        </c:ser>
        <c:ser>
          <c:idx val="0"/>
          <c:order val="1"/>
          <c:tx>
            <c:v>Temperature b</c:v>
          </c:tx>
          <c:spPr>
            <a:ln>
              <a:solidFill>
                <a:schemeClr val="accent1"/>
              </a:solidFill>
            </a:ln>
          </c:spPr>
          <c:marker>
            <c:symbol val="diamond"/>
            <c:size val="10"/>
          </c:marker>
          <c:val>
            <c:numRef>
              <c:f>'Data Sheet'!$R$117:$R$178</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1-E89C-43D2-8DFB-92FF1C2D1BA1}"/>
            </c:ext>
          </c:extLst>
        </c:ser>
        <c:dLbls>
          <c:showLegendKey val="0"/>
          <c:showVal val="0"/>
          <c:showCatName val="0"/>
          <c:showSerName val="0"/>
          <c:showPercent val="0"/>
          <c:showBubbleSize val="0"/>
        </c:dLbls>
        <c:marker val="1"/>
        <c:smooth val="0"/>
        <c:axId val="487175768"/>
        <c:axId val="487174200"/>
      </c:lineChart>
      <c:catAx>
        <c:axId val="487175768"/>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5347985347985347"/>
              <c:y val="0.86513935379862694"/>
            </c:manualLayout>
          </c:layout>
          <c:overlay val="0"/>
          <c:spPr>
            <a:noFill/>
            <a:ln w="25400">
              <a:noFill/>
            </a:ln>
          </c:spPr>
        </c:title>
        <c:numFmt formatCode="General" sourceLinked="1"/>
        <c:majorTickMark val="out"/>
        <c:minorTickMark val="none"/>
        <c:tickLblPos val="nextTo"/>
        <c:spPr>
          <a:noFill/>
          <a:ln>
            <a:solidFill>
              <a:schemeClr val="accent1"/>
            </a:solidFill>
          </a:ln>
        </c:spPr>
        <c:txPr>
          <a:bodyPr rot="-5400000" vert="horz"/>
          <a:lstStyle/>
          <a:p>
            <a:pPr>
              <a:defRPr sz="900" b="1" i="0" u="none" strike="noStrike" baseline="0">
                <a:solidFill>
                  <a:srgbClr val="0066CC"/>
                </a:solidFill>
                <a:latin typeface="Calibri"/>
                <a:ea typeface="Calibri"/>
                <a:cs typeface="Calibri"/>
              </a:defRPr>
            </a:pPr>
            <a:endParaRPr lang="en-US"/>
          </a:p>
        </c:txPr>
        <c:crossAx val="487174200"/>
        <c:crosses val="autoZero"/>
        <c:auto val="0"/>
        <c:lblAlgn val="ctr"/>
        <c:lblOffset val="100"/>
        <c:tickLblSkip val="1"/>
        <c:noMultiLvlLbl val="0"/>
      </c:catAx>
      <c:valAx>
        <c:axId val="487174200"/>
        <c:scaling>
          <c:orientation val="minMax"/>
        </c:scaling>
        <c:delete val="0"/>
        <c:axPos val="l"/>
        <c:majorGridlines/>
        <c:numFmt formatCode="General" sourceLinked="1"/>
        <c:majorTickMark val="out"/>
        <c:minorTickMark val="none"/>
        <c:tickLblPos val="nextTo"/>
        <c:spPr>
          <a:ln>
            <a:solidFill>
              <a:srgbClr val="4F81BD"/>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87175768"/>
        <c:crosses val="autoZero"/>
        <c:crossBetween val="between"/>
        <c:majorUnit val="0.1"/>
      </c:valAx>
      <c:spPr>
        <a:noFill/>
        <a:ln>
          <a:solidFill>
            <a:srgbClr val="4F81BD"/>
          </a:solidFill>
        </a:ln>
      </c:spPr>
    </c:plotArea>
    <c:legend>
      <c:legendPos val="b"/>
      <c:layout>
        <c:manualLayout>
          <c:xMode val="edge"/>
          <c:yMode val="edge"/>
          <c:x val="0.35548510282368551"/>
          <c:y val="0.8626668413800771"/>
          <c:w val="0.25205203195754378"/>
          <c:h val="3.6475871680941546E-2"/>
        </c:manualLayout>
      </c:layout>
      <c:overlay val="0"/>
    </c:legend>
    <c:plotVisOnly val="1"/>
    <c:dispBlanksAs val="span"/>
    <c:showDLblsOverMax val="0"/>
  </c:chart>
  <c:spPr>
    <a:ln>
      <a:solidFill>
        <a:srgbClr val="FF0000"/>
      </a:solidFill>
    </a:ln>
  </c:spPr>
  <c:txPr>
    <a:bodyPr/>
    <a:lstStyle/>
    <a:p>
      <a:pPr>
        <a:defRPr sz="1000" b="0" i="0" u="none" strike="noStrike" baseline="0">
          <a:solidFill>
            <a:srgbClr val="000000"/>
          </a:solidFill>
          <a:latin typeface="Calibri"/>
          <a:ea typeface="Calibri"/>
          <a:cs typeface="Calibri"/>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Respiratory Rate</a:t>
            </a:r>
          </a:p>
        </c:rich>
      </c:tx>
      <c:layout>
        <c:manualLayout>
          <c:xMode val="edge"/>
          <c:yMode val="edge"/>
          <c:x val="0.39591935623431684"/>
          <c:y val="2.2206868619486106E-2"/>
        </c:manualLayout>
      </c:layout>
      <c:overlay val="0"/>
      <c:spPr>
        <a:noFill/>
        <a:ln w="25400">
          <a:noFill/>
        </a:ln>
      </c:spPr>
    </c:title>
    <c:autoTitleDeleted val="0"/>
    <c:plotArea>
      <c:layout>
        <c:manualLayout>
          <c:layoutTarget val="inner"/>
          <c:xMode val="edge"/>
          <c:yMode val="edge"/>
          <c:x val="4.8351648351648423E-2"/>
          <c:y val="8.3333333333333343E-2"/>
          <c:w val="0.924175824175828"/>
          <c:h val="0.81363636363636349"/>
        </c:manualLayout>
      </c:layout>
      <c:lineChart>
        <c:grouping val="standard"/>
        <c:varyColors val="0"/>
        <c:ser>
          <c:idx val="0"/>
          <c:order val="0"/>
          <c:tx>
            <c:v>Respiratory Rate a</c:v>
          </c:tx>
          <c:spPr>
            <a:ln>
              <a:solidFill>
                <a:schemeClr val="accent6"/>
              </a:solidFill>
            </a:ln>
          </c:spPr>
          <c:cat>
            <c:strRef>
              <c:f>'Data Sheet'!$P$117:$P$178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Sheet'!$S$117:$S$178</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0-6B31-4734-A1D5-1A2322C083C3}"/>
            </c:ext>
          </c:extLst>
        </c:ser>
        <c:ser>
          <c:idx val="3"/>
          <c:order val="1"/>
          <c:tx>
            <c:v>Respiratory Rate b</c:v>
          </c:tx>
          <c:spPr>
            <a:ln>
              <a:solidFill>
                <a:srgbClr val="00B050"/>
              </a:solidFill>
            </a:ln>
          </c:spPr>
          <c:cat>
            <c:strRef>
              <c:f>'Data Sheet'!$P$117:$P$178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Sheet'!$T$117:$T$178</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1-6B31-4734-A1D5-1A2322C083C3}"/>
            </c:ext>
          </c:extLst>
        </c:ser>
        <c:ser>
          <c:idx val="1"/>
          <c:order val="2"/>
          <c:tx>
            <c:v>Respiratory Rate a</c:v>
          </c:tx>
          <c:spPr>
            <a:ln>
              <a:noFill/>
            </a:ln>
          </c:spPr>
          <c:marker>
            <c:symbol val="circle"/>
            <c:size val="10"/>
            <c:spPr>
              <a:solidFill>
                <a:schemeClr val="accent6"/>
              </a:solidFill>
              <a:ln>
                <a:solidFill>
                  <a:schemeClr val="tx1"/>
                </a:solidFill>
              </a:ln>
            </c:spPr>
          </c:marker>
          <c:cat>
            <c:strRef>
              <c:f>'Data Sheet'!$P$117:$P$178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Sheet'!$S$117:$S$178</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2-6B31-4734-A1D5-1A2322C083C3}"/>
            </c:ext>
          </c:extLst>
        </c:ser>
        <c:ser>
          <c:idx val="2"/>
          <c:order val="3"/>
          <c:tx>
            <c:v>Respiratory Rate b</c:v>
          </c:tx>
          <c:spPr>
            <a:ln>
              <a:noFill/>
            </a:ln>
          </c:spPr>
          <c:marker>
            <c:symbol val="square"/>
            <c:size val="10"/>
            <c:spPr>
              <a:solidFill>
                <a:srgbClr val="00B050"/>
              </a:solidFill>
              <a:ln>
                <a:solidFill>
                  <a:schemeClr val="tx1"/>
                </a:solidFill>
              </a:ln>
            </c:spPr>
          </c:marker>
          <c:cat>
            <c:strRef>
              <c:f>'Data Sheet'!$P$117:$P$178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Sheet'!$T$117:$T$178</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3-6B31-4734-A1D5-1A2322C083C3}"/>
            </c:ext>
          </c:extLst>
        </c:ser>
        <c:dLbls>
          <c:showLegendKey val="0"/>
          <c:showVal val="0"/>
          <c:showCatName val="0"/>
          <c:showSerName val="0"/>
          <c:showPercent val="0"/>
          <c:showBubbleSize val="0"/>
        </c:dLbls>
        <c:marker val="1"/>
        <c:smooth val="0"/>
        <c:axId val="487177728"/>
        <c:axId val="487178904"/>
      </c:lineChart>
      <c:catAx>
        <c:axId val="487177728"/>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5347985347985347"/>
              <c:y val="0.86513935379862694"/>
            </c:manualLayout>
          </c:layout>
          <c:overlay val="0"/>
          <c:spPr>
            <a:noFill/>
            <a:ln w="25400">
              <a:noFill/>
            </a:ln>
          </c:spPr>
        </c:title>
        <c:numFmt formatCode="General" sourceLinked="1"/>
        <c:majorTickMark val="out"/>
        <c:minorTickMark val="none"/>
        <c:tickLblPos val="nextTo"/>
        <c:spPr>
          <a:noFill/>
          <a:ln>
            <a:solidFill>
              <a:schemeClr val="accent1"/>
            </a:solidFill>
          </a:ln>
        </c:spPr>
        <c:txPr>
          <a:bodyPr rot="-5400000" vert="horz"/>
          <a:lstStyle/>
          <a:p>
            <a:pPr>
              <a:defRPr sz="900" b="1" i="0" u="none" strike="noStrike" baseline="0">
                <a:solidFill>
                  <a:srgbClr val="0066CC"/>
                </a:solidFill>
                <a:latin typeface="Calibri"/>
                <a:ea typeface="Calibri"/>
                <a:cs typeface="Calibri"/>
              </a:defRPr>
            </a:pPr>
            <a:endParaRPr lang="en-US"/>
          </a:p>
        </c:txPr>
        <c:crossAx val="487178904"/>
        <c:crosses val="autoZero"/>
        <c:auto val="0"/>
        <c:lblAlgn val="ctr"/>
        <c:lblOffset val="100"/>
        <c:tickLblSkip val="1"/>
        <c:noMultiLvlLbl val="0"/>
      </c:catAx>
      <c:valAx>
        <c:axId val="487178904"/>
        <c:scaling>
          <c:orientation val="minMax"/>
        </c:scaling>
        <c:delete val="0"/>
        <c:axPos val="l"/>
        <c:majorGridlines/>
        <c:numFmt formatCode="General" sourceLinked="1"/>
        <c:majorTickMark val="out"/>
        <c:minorTickMark val="none"/>
        <c:tickLblPos val="nextTo"/>
        <c:spPr>
          <a:ln>
            <a:solidFill>
              <a:srgbClr val="4F81BD"/>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87177728"/>
        <c:crosses val="autoZero"/>
        <c:crossBetween val="between"/>
        <c:majorUnit val="1"/>
      </c:valAx>
      <c:spPr>
        <a:noFill/>
        <a:ln>
          <a:solidFill>
            <a:srgbClr val="4F81BD"/>
          </a:solidFill>
        </a:ln>
      </c:spPr>
    </c:plotArea>
    <c:legend>
      <c:legendPos val="b"/>
      <c:legendEntry>
        <c:idx val="0"/>
        <c:delete val="1"/>
      </c:legendEntry>
      <c:legendEntry>
        <c:idx val="1"/>
        <c:delete val="1"/>
      </c:legendEntry>
      <c:layout>
        <c:manualLayout>
          <c:xMode val="edge"/>
          <c:yMode val="edge"/>
          <c:x val="0.32470998817455515"/>
          <c:y val="0.85459825842495862"/>
          <c:w val="0.30188064953419286"/>
          <c:h val="3.6475871680941546E-2"/>
        </c:manualLayout>
      </c:layout>
      <c:overlay val="0"/>
      <c:spPr>
        <a:ln>
          <a:noFill/>
        </a:ln>
      </c:spPr>
    </c:legend>
    <c:plotVisOnly val="1"/>
    <c:dispBlanksAs val="span"/>
    <c:showDLblsOverMax val="0"/>
  </c:chart>
  <c:spPr>
    <a:ln>
      <a:solidFill>
        <a:srgbClr val="FF0000"/>
      </a:solidFill>
    </a:ln>
  </c:spPr>
  <c:txPr>
    <a:bodyPr/>
    <a:lstStyle/>
    <a:p>
      <a:pPr>
        <a:defRPr sz="1000" b="0" i="0" u="none" strike="noStrike" baseline="0">
          <a:solidFill>
            <a:srgbClr val="000000"/>
          </a:solidFill>
          <a:latin typeface="Calibri"/>
          <a:ea typeface="Calibri"/>
          <a:cs typeface="Calibri"/>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FF"/>
                </a:solidFill>
                <a:latin typeface="Arial"/>
                <a:ea typeface="Arial"/>
                <a:cs typeface="Arial"/>
              </a:defRPr>
            </a:pPr>
            <a:r>
              <a:rPr lang="en-US"/>
              <a:t>Blood Pressure, Pulse Rate, and Pulse Pressure
Four-day Running Average</a:t>
            </a:r>
          </a:p>
        </c:rich>
      </c:tx>
      <c:layout>
        <c:manualLayout>
          <c:xMode val="edge"/>
          <c:yMode val="edge"/>
          <c:x val="0.28301886792452857"/>
          <c:y val="3.2626427406199032E-2"/>
        </c:manualLayout>
      </c:layout>
      <c:overlay val="0"/>
      <c:spPr>
        <a:noFill/>
        <a:ln w="25400">
          <a:noFill/>
        </a:ln>
      </c:spPr>
    </c:title>
    <c:autoTitleDeleted val="0"/>
    <c:plotArea>
      <c:layout>
        <c:manualLayout>
          <c:layoutTarget val="inner"/>
          <c:xMode val="edge"/>
          <c:yMode val="edge"/>
          <c:x val="5.8823529411764705E-2"/>
          <c:y val="0.12724306688417641"/>
          <c:w val="0.91416944136145029"/>
          <c:h val="0.75856443719413191"/>
        </c:manualLayout>
      </c:layout>
      <c:lineChart>
        <c:grouping val="standard"/>
        <c:varyColors val="0"/>
        <c:ser>
          <c:idx val="0"/>
          <c:order val="0"/>
          <c:tx>
            <c:strRef>
              <c:f>'Data Sheet'!$J$116</c:f>
              <c:strCache>
                <c:ptCount val="1"/>
                <c:pt idx="0">
                  <c:v>Systolic a</c:v>
                </c:pt>
              </c:strCache>
            </c:strRef>
          </c:tx>
          <c:spPr>
            <a:ln w="12700">
              <a:noFill/>
            </a:ln>
          </c:spPr>
          <c:marker>
            <c:symbol val="diamond"/>
            <c:size val="8"/>
            <c:spPr>
              <a:solidFill>
                <a:srgbClr val="FF0000"/>
              </a:solidFill>
              <a:ln>
                <a:solidFill>
                  <a:schemeClr val="tx1"/>
                </a:solidFill>
                <a:prstDash val="solid"/>
              </a:ln>
            </c:spPr>
          </c:marker>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Sheet'!$J$117:$J$178</c:f>
              <c:numCache>
                <c:formatCode>0.00</c:formatCode>
                <c:ptCount val="62"/>
                <c:pt idx="0">
                  <c:v>0</c:v>
                </c:pt>
                <c:pt idx="2">
                  <c:v>0</c:v>
                </c:pt>
                <c:pt idx="4">
                  <c:v>0</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0-3D4B-4033-BCDD-D55F5CDBBD8E}"/>
            </c:ext>
          </c:extLst>
        </c:ser>
        <c:ser>
          <c:idx val="1"/>
          <c:order val="1"/>
          <c:tx>
            <c:strRef>
              <c:f>'Data Sheet'!$K$116</c:f>
              <c:strCache>
                <c:ptCount val="1"/>
                <c:pt idx="0">
                  <c:v>Systolic b</c:v>
                </c:pt>
              </c:strCache>
            </c:strRef>
          </c:tx>
          <c:spPr>
            <a:ln w="12700">
              <a:noFill/>
              <a:prstDash val="solid"/>
            </a:ln>
          </c:spPr>
          <c:marker>
            <c:symbol val="diamond"/>
            <c:size val="8"/>
            <c:spPr>
              <a:solidFill>
                <a:srgbClr val="0000FF"/>
              </a:solidFill>
              <a:ln>
                <a:solidFill>
                  <a:schemeClr val="tx1"/>
                </a:solidFill>
                <a:prstDash val="solid"/>
              </a:ln>
            </c:spPr>
          </c:marker>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Sheet'!$K$117:$K$178</c:f>
              <c:numCache>
                <c:formatCode>0.00</c:formatCode>
                <c:ptCount val="62"/>
                <c:pt idx="1">
                  <c:v>0</c:v>
                </c:pt>
                <c:pt idx="3">
                  <c:v>0</c:v>
                </c:pt>
                <c:pt idx="5">
                  <c:v>0</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1-3D4B-4033-BCDD-D55F5CDBBD8E}"/>
            </c:ext>
          </c:extLst>
        </c:ser>
        <c:ser>
          <c:idx val="2"/>
          <c:order val="2"/>
          <c:tx>
            <c:strRef>
              <c:f>'Data Sheet'!$L$116</c:f>
              <c:strCache>
                <c:ptCount val="1"/>
                <c:pt idx="0">
                  <c:v>Diastolic a</c:v>
                </c:pt>
              </c:strCache>
            </c:strRef>
          </c:tx>
          <c:spPr>
            <a:ln w="12700">
              <a:noFill/>
              <a:prstDash val="solid"/>
            </a:ln>
          </c:spPr>
          <c:marker>
            <c:symbol val="triangle"/>
            <c:size val="8"/>
            <c:spPr>
              <a:solidFill>
                <a:srgbClr val="FF0000"/>
              </a:solidFill>
              <a:ln>
                <a:solidFill>
                  <a:schemeClr val="tx1"/>
                </a:solidFill>
                <a:prstDash val="solid"/>
              </a:ln>
            </c:spPr>
          </c:marker>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Sheet'!$L$117:$L$178</c:f>
              <c:numCache>
                <c:formatCode>0.00</c:formatCode>
                <c:ptCount val="62"/>
                <c:pt idx="0">
                  <c:v>0</c:v>
                </c:pt>
                <c:pt idx="2">
                  <c:v>0</c:v>
                </c:pt>
                <c:pt idx="4">
                  <c:v>0</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2-3D4B-4033-BCDD-D55F5CDBBD8E}"/>
            </c:ext>
          </c:extLst>
        </c:ser>
        <c:ser>
          <c:idx val="3"/>
          <c:order val="3"/>
          <c:tx>
            <c:strRef>
              <c:f>'Data Sheet'!$M$116</c:f>
              <c:strCache>
                <c:ptCount val="1"/>
                <c:pt idx="0">
                  <c:v>Diastolic b</c:v>
                </c:pt>
              </c:strCache>
            </c:strRef>
          </c:tx>
          <c:spPr>
            <a:ln w="12700">
              <a:noFill/>
              <a:prstDash val="solid"/>
            </a:ln>
          </c:spPr>
          <c:marker>
            <c:symbol val="triangle"/>
            <c:size val="8"/>
            <c:spPr>
              <a:solidFill>
                <a:srgbClr val="0000FF"/>
              </a:solidFill>
              <a:ln>
                <a:solidFill>
                  <a:schemeClr val="tx1"/>
                </a:solidFill>
                <a:prstDash val="solid"/>
              </a:ln>
            </c:spPr>
          </c:marker>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Sheet'!$M$117:$M$178</c:f>
              <c:numCache>
                <c:formatCode>0.00</c:formatCode>
                <c:ptCount val="62"/>
                <c:pt idx="1">
                  <c:v>0</c:v>
                </c:pt>
                <c:pt idx="3">
                  <c:v>0</c:v>
                </c:pt>
                <c:pt idx="5">
                  <c:v>0</c:v>
                </c:pt>
                <c:pt idx="6">
                  <c:v>0</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3-3D4B-4033-BCDD-D55F5CDBBD8E}"/>
            </c:ext>
          </c:extLst>
        </c:ser>
        <c:ser>
          <c:idx val="4"/>
          <c:order val="4"/>
          <c:tx>
            <c:strRef>
              <c:f>'Data Sheet'!$N$116</c:f>
              <c:strCache>
                <c:ptCount val="1"/>
                <c:pt idx="0">
                  <c:v>Pulse a</c:v>
                </c:pt>
              </c:strCache>
            </c:strRef>
          </c:tx>
          <c:spPr>
            <a:ln w="12700">
              <a:noFill/>
              <a:prstDash val="solid"/>
            </a:ln>
          </c:spPr>
          <c:marker>
            <c:symbol val="circle"/>
            <c:size val="6"/>
            <c:spPr>
              <a:solidFill>
                <a:schemeClr val="accent6">
                  <a:lumMod val="50000"/>
                </a:schemeClr>
              </a:solidFill>
              <a:ln>
                <a:solidFill>
                  <a:srgbClr val="000000"/>
                </a:solidFill>
                <a:prstDash val="solid"/>
              </a:ln>
            </c:spPr>
          </c:marker>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Sheet'!$N$117:$N$178</c:f>
              <c:numCache>
                <c:formatCode>0.00</c:formatCode>
                <c:ptCount val="62"/>
                <c:pt idx="0">
                  <c:v>0</c:v>
                </c:pt>
                <c:pt idx="2">
                  <c:v>0</c:v>
                </c:pt>
                <c:pt idx="4">
                  <c:v>0</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4-3D4B-4033-BCDD-D55F5CDBBD8E}"/>
            </c:ext>
          </c:extLst>
        </c:ser>
        <c:ser>
          <c:idx val="5"/>
          <c:order val="5"/>
          <c:tx>
            <c:strRef>
              <c:f>'Data Sheet'!$O$116</c:f>
              <c:strCache>
                <c:ptCount val="1"/>
                <c:pt idx="0">
                  <c:v>Pulse b</c:v>
                </c:pt>
              </c:strCache>
            </c:strRef>
          </c:tx>
          <c:spPr>
            <a:ln w="12700">
              <a:noFill/>
              <a:prstDash val="solid"/>
            </a:ln>
          </c:spPr>
          <c:marker>
            <c:symbol val="circle"/>
            <c:size val="6"/>
            <c:spPr>
              <a:solidFill>
                <a:srgbClr val="FFFF00"/>
              </a:solidFill>
              <a:ln>
                <a:solidFill>
                  <a:schemeClr val="tx1"/>
                </a:solidFill>
                <a:prstDash val="solid"/>
              </a:ln>
            </c:spPr>
          </c:marker>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Sheet'!$O$117:$O$178</c:f>
              <c:numCache>
                <c:formatCode>0.00</c:formatCode>
                <c:ptCount val="62"/>
                <c:pt idx="1">
                  <c:v>0</c:v>
                </c:pt>
                <c:pt idx="3">
                  <c:v>0</c:v>
                </c:pt>
                <c:pt idx="5">
                  <c:v>0</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5-3D4B-4033-BCDD-D55F5CDBBD8E}"/>
            </c:ext>
          </c:extLst>
        </c:ser>
        <c:ser>
          <c:idx val="6"/>
          <c:order val="6"/>
          <c:tx>
            <c:v>Pulse Pressure a</c:v>
          </c:tx>
          <c:spPr>
            <a:ln w="12700">
              <a:noFill/>
            </a:ln>
          </c:spPr>
          <c:marker>
            <c:symbol val="square"/>
            <c:size val="6"/>
            <c:spPr>
              <a:solidFill>
                <a:srgbClr val="00B050"/>
              </a:solidFill>
              <a:ln>
                <a:solidFill>
                  <a:srgbClr val="000000"/>
                </a:solidFill>
              </a:ln>
            </c:spPr>
          </c:marker>
          <c:val>
            <c:numRef>
              <c:f>'Data Sheet'!$X$117:$X$178</c:f>
              <c:numCache>
                <c:formatCode>0.00</c:formatCode>
                <c:ptCount val="62"/>
                <c:pt idx="0">
                  <c:v>0</c:v>
                </c:pt>
                <c:pt idx="2">
                  <c:v>0</c:v>
                </c:pt>
                <c:pt idx="4">
                  <c:v>0</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6-3D4B-4033-BCDD-D55F5CDBBD8E}"/>
            </c:ext>
          </c:extLst>
        </c:ser>
        <c:ser>
          <c:idx val="7"/>
          <c:order val="7"/>
          <c:tx>
            <c:v>Pulse Pressure b</c:v>
          </c:tx>
          <c:spPr>
            <a:ln w="12700">
              <a:solidFill>
                <a:sysClr val="window" lastClr="FFFFFF"/>
              </a:solidFill>
            </a:ln>
          </c:spPr>
          <c:marker>
            <c:symbol val="square"/>
            <c:size val="6"/>
            <c:spPr>
              <a:solidFill>
                <a:schemeClr val="bg1">
                  <a:lumMod val="75000"/>
                </a:schemeClr>
              </a:solidFill>
              <a:ln>
                <a:solidFill>
                  <a:srgbClr val="000000"/>
                </a:solidFill>
              </a:ln>
            </c:spPr>
          </c:marker>
          <c:val>
            <c:numRef>
              <c:f>'Data Sheet'!$Y$117:$Y$178</c:f>
              <c:numCache>
                <c:formatCode>0.00</c:formatCode>
                <c:ptCount val="62"/>
                <c:pt idx="1">
                  <c:v>0</c:v>
                </c:pt>
                <c:pt idx="3">
                  <c:v>0</c:v>
                </c:pt>
                <c:pt idx="5">
                  <c:v>0</c:v>
                </c:pt>
                <c:pt idx="6">
                  <c:v>0</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7-3D4B-4033-BCDD-D55F5CDBBD8E}"/>
            </c:ext>
          </c:extLst>
        </c:ser>
        <c:dLbls>
          <c:showLegendKey val="0"/>
          <c:showVal val="0"/>
          <c:showCatName val="0"/>
          <c:showSerName val="0"/>
          <c:showPercent val="0"/>
          <c:showBubbleSize val="0"/>
        </c:dLbls>
        <c:marker val="1"/>
        <c:smooth val="0"/>
        <c:axId val="487159304"/>
        <c:axId val="487159696"/>
      </c:lineChart>
      <c:catAx>
        <c:axId val="487159304"/>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37698853126156151"/>
              <c:y val="0.85318107667210474"/>
            </c:manualLayout>
          </c:layout>
          <c:overlay val="0"/>
          <c:spPr>
            <a:noFill/>
            <a:ln w="25400">
              <a:noFill/>
            </a:ln>
          </c:spPr>
        </c:title>
        <c:numFmt formatCode="General" sourceLinked="1"/>
        <c:majorTickMark val="out"/>
        <c:minorTickMark val="none"/>
        <c:tickLblPos val="nextTo"/>
        <c:spPr>
          <a:ln w="3175">
            <a:solidFill>
              <a:srgbClr val="0000FF"/>
            </a:solidFill>
            <a:prstDash val="solid"/>
          </a:ln>
        </c:spPr>
        <c:txPr>
          <a:bodyPr rot="-5400000" vert="horz"/>
          <a:lstStyle/>
          <a:p>
            <a:pPr>
              <a:defRPr sz="1000" b="0" i="0" u="none" strike="noStrike" baseline="0">
                <a:solidFill>
                  <a:srgbClr val="0000FF"/>
                </a:solidFill>
                <a:latin typeface="Arial"/>
                <a:ea typeface="Arial"/>
                <a:cs typeface="Arial"/>
              </a:defRPr>
            </a:pPr>
            <a:endParaRPr lang="en-US"/>
          </a:p>
        </c:txPr>
        <c:crossAx val="487159696"/>
        <c:crosses val="autoZero"/>
        <c:auto val="1"/>
        <c:lblAlgn val="ctr"/>
        <c:lblOffset val="100"/>
        <c:tickLblSkip val="2"/>
        <c:tickMarkSkip val="1"/>
        <c:noMultiLvlLbl val="0"/>
      </c:catAx>
      <c:valAx>
        <c:axId val="487159696"/>
        <c:scaling>
          <c:orientation val="minMax"/>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0000FF"/>
            </a:solidFill>
            <a:prstDash val="solid"/>
          </a:ln>
        </c:spPr>
        <c:txPr>
          <a:bodyPr rot="0" vert="horz"/>
          <a:lstStyle/>
          <a:p>
            <a:pPr>
              <a:defRPr sz="1200" b="1" i="0" u="none" strike="noStrike" baseline="0">
                <a:solidFill>
                  <a:srgbClr val="0000FF"/>
                </a:solidFill>
                <a:latin typeface="Arial"/>
                <a:ea typeface="Arial"/>
                <a:cs typeface="Arial"/>
              </a:defRPr>
            </a:pPr>
            <a:endParaRPr lang="en-US"/>
          </a:p>
        </c:txPr>
        <c:crossAx val="487159304"/>
        <c:crosses val="autoZero"/>
        <c:crossBetween val="between"/>
        <c:majorUnit val="10"/>
        <c:minorUnit val="5"/>
      </c:valAx>
      <c:spPr>
        <a:solidFill>
          <a:srgbClr val="FFFFFF"/>
        </a:solidFill>
        <a:ln w="12700">
          <a:solidFill>
            <a:srgbClr val="0000FF"/>
          </a:solidFill>
          <a:prstDash val="solid"/>
        </a:ln>
      </c:spPr>
    </c:plotArea>
    <c:legend>
      <c:legendPos val="r"/>
      <c:layout>
        <c:manualLayout>
          <c:xMode val="edge"/>
          <c:yMode val="edge"/>
          <c:x val="9.5079541250462474E-2"/>
          <c:y val="0.79227841218053319"/>
          <c:w val="0.75034412041447085"/>
          <c:h val="5.9815116911364541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solidFill>
        <a:srgbClr val="FF0000"/>
      </a:solid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Blood Pressure, Pulse Rate, and Pulse Pressure
Four-day Running Average</a:t>
            </a:r>
          </a:p>
        </c:rich>
      </c:tx>
      <c:layout>
        <c:manualLayout>
          <c:xMode val="edge"/>
          <c:yMode val="edge"/>
          <c:x val="0.28893821679615245"/>
          <c:y val="3.48015225666123E-2"/>
        </c:manualLayout>
      </c:layout>
      <c:overlay val="0"/>
      <c:spPr>
        <a:noFill/>
        <a:ln w="25400">
          <a:noFill/>
        </a:ln>
      </c:spPr>
    </c:title>
    <c:autoTitleDeleted val="0"/>
    <c:plotArea>
      <c:layout>
        <c:manualLayout>
          <c:layoutTarget val="inner"/>
          <c:xMode val="edge"/>
          <c:yMode val="edge"/>
          <c:x val="5.8823529411764705E-2"/>
          <c:y val="0.12724306688417641"/>
          <c:w val="0.91564927857935974"/>
          <c:h val="0.75856443719413202"/>
        </c:manualLayout>
      </c:layout>
      <c:lineChart>
        <c:grouping val="standard"/>
        <c:varyColors val="0"/>
        <c:ser>
          <c:idx val="0"/>
          <c:order val="0"/>
          <c:tx>
            <c:strRef>
              <c:f>'Data Sheet'!$J$116</c:f>
              <c:strCache>
                <c:ptCount val="1"/>
                <c:pt idx="0">
                  <c:v>Systolic a</c:v>
                </c:pt>
              </c:strCache>
            </c:strRef>
          </c:tx>
          <c:spPr>
            <a:ln w="12700">
              <a:noFill/>
              <a:prstDash val="solid"/>
            </a:ln>
          </c:spPr>
          <c:marker>
            <c:symbol val="diamond"/>
            <c:size val="8"/>
            <c:spPr>
              <a:solidFill>
                <a:schemeClr val="tx1"/>
              </a:solidFill>
              <a:ln>
                <a:solidFill>
                  <a:schemeClr val="tx1"/>
                </a:solidFill>
                <a:prstDash val="solid"/>
              </a:ln>
            </c:spPr>
          </c:marker>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Sheet'!$J$117:$J$178</c:f>
              <c:numCache>
                <c:formatCode>0.00</c:formatCode>
                <c:ptCount val="62"/>
                <c:pt idx="0">
                  <c:v>0</c:v>
                </c:pt>
                <c:pt idx="2">
                  <c:v>0</c:v>
                </c:pt>
                <c:pt idx="4">
                  <c:v>0</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0-F37D-4458-B6AD-D71D1F9BF9C1}"/>
            </c:ext>
          </c:extLst>
        </c:ser>
        <c:ser>
          <c:idx val="1"/>
          <c:order val="1"/>
          <c:tx>
            <c:strRef>
              <c:f>'Data Sheet'!$K$116</c:f>
              <c:strCache>
                <c:ptCount val="1"/>
                <c:pt idx="0">
                  <c:v>Systolic b</c:v>
                </c:pt>
              </c:strCache>
            </c:strRef>
          </c:tx>
          <c:spPr>
            <a:ln w="12700">
              <a:noFill/>
              <a:prstDash val="solid"/>
            </a:ln>
          </c:spPr>
          <c:marker>
            <c:symbol val="diamond"/>
            <c:size val="8"/>
            <c:spPr>
              <a:solidFill>
                <a:schemeClr val="bg1">
                  <a:lumMod val="75000"/>
                </a:schemeClr>
              </a:solidFill>
              <a:ln>
                <a:solidFill>
                  <a:schemeClr val="tx1"/>
                </a:solidFill>
                <a:prstDash val="solid"/>
              </a:ln>
            </c:spPr>
          </c:marker>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Sheet'!$K$117:$K$178</c:f>
              <c:numCache>
                <c:formatCode>0.00</c:formatCode>
                <c:ptCount val="62"/>
                <c:pt idx="1">
                  <c:v>0</c:v>
                </c:pt>
                <c:pt idx="3">
                  <c:v>0</c:v>
                </c:pt>
                <c:pt idx="5">
                  <c:v>0</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1-F37D-4458-B6AD-D71D1F9BF9C1}"/>
            </c:ext>
          </c:extLst>
        </c:ser>
        <c:ser>
          <c:idx val="2"/>
          <c:order val="2"/>
          <c:tx>
            <c:strRef>
              <c:f>'Data Sheet'!$L$116</c:f>
              <c:strCache>
                <c:ptCount val="1"/>
                <c:pt idx="0">
                  <c:v>Diastolic a</c:v>
                </c:pt>
              </c:strCache>
            </c:strRef>
          </c:tx>
          <c:spPr>
            <a:ln w="12700">
              <a:noFill/>
              <a:prstDash val="solid"/>
            </a:ln>
          </c:spPr>
          <c:marker>
            <c:symbol val="triangle"/>
            <c:size val="8"/>
            <c:spPr>
              <a:solidFill>
                <a:schemeClr val="tx1"/>
              </a:solidFill>
              <a:ln>
                <a:solidFill>
                  <a:schemeClr val="tx1"/>
                </a:solidFill>
                <a:prstDash val="solid"/>
              </a:ln>
            </c:spPr>
          </c:marker>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Sheet'!$L$117:$L$178</c:f>
              <c:numCache>
                <c:formatCode>0.00</c:formatCode>
                <c:ptCount val="62"/>
                <c:pt idx="0">
                  <c:v>0</c:v>
                </c:pt>
                <c:pt idx="2">
                  <c:v>0</c:v>
                </c:pt>
                <c:pt idx="4">
                  <c:v>0</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2-F37D-4458-B6AD-D71D1F9BF9C1}"/>
            </c:ext>
          </c:extLst>
        </c:ser>
        <c:ser>
          <c:idx val="3"/>
          <c:order val="3"/>
          <c:tx>
            <c:strRef>
              <c:f>'Data Sheet'!$M$116</c:f>
              <c:strCache>
                <c:ptCount val="1"/>
                <c:pt idx="0">
                  <c:v>Diastolic b</c:v>
                </c:pt>
              </c:strCache>
            </c:strRef>
          </c:tx>
          <c:spPr>
            <a:ln w="12700">
              <a:noFill/>
              <a:prstDash val="solid"/>
            </a:ln>
          </c:spPr>
          <c:marker>
            <c:symbol val="triangle"/>
            <c:size val="8"/>
            <c:spPr>
              <a:solidFill>
                <a:schemeClr val="bg1">
                  <a:lumMod val="75000"/>
                </a:schemeClr>
              </a:solidFill>
              <a:ln>
                <a:solidFill>
                  <a:schemeClr val="tx1"/>
                </a:solidFill>
                <a:prstDash val="solid"/>
              </a:ln>
            </c:spPr>
          </c:marker>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Sheet'!$M$117:$M$178</c:f>
              <c:numCache>
                <c:formatCode>0.00</c:formatCode>
                <c:ptCount val="62"/>
                <c:pt idx="1">
                  <c:v>0</c:v>
                </c:pt>
                <c:pt idx="3">
                  <c:v>0</c:v>
                </c:pt>
                <c:pt idx="5">
                  <c:v>0</c:v>
                </c:pt>
                <c:pt idx="6">
                  <c:v>0</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3-F37D-4458-B6AD-D71D1F9BF9C1}"/>
            </c:ext>
          </c:extLst>
        </c:ser>
        <c:ser>
          <c:idx val="4"/>
          <c:order val="4"/>
          <c:tx>
            <c:strRef>
              <c:f>'Data Sheet'!$N$116</c:f>
              <c:strCache>
                <c:ptCount val="1"/>
                <c:pt idx="0">
                  <c:v>Pulse a</c:v>
                </c:pt>
              </c:strCache>
            </c:strRef>
          </c:tx>
          <c:spPr>
            <a:ln w="12700">
              <a:noFill/>
              <a:prstDash val="solid"/>
            </a:ln>
          </c:spPr>
          <c:marker>
            <c:symbol val="circle"/>
            <c:size val="6"/>
            <c:spPr>
              <a:solidFill>
                <a:schemeClr val="tx1"/>
              </a:solidFill>
              <a:ln>
                <a:solidFill>
                  <a:srgbClr val="000000"/>
                </a:solidFill>
                <a:prstDash val="solid"/>
              </a:ln>
            </c:spPr>
          </c:marker>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Sheet'!$N$117:$N$178</c:f>
              <c:numCache>
                <c:formatCode>0.00</c:formatCode>
                <c:ptCount val="62"/>
                <c:pt idx="0">
                  <c:v>0</c:v>
                </c:pt>
                <c:pt idx="2">
                  <c:v>0</c:v>
                </c:pt>
                <c:pt idx="4">
                  <c:v>0</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4-F37D-4458-B6AD-D71D1F9BF9C1}"/>
            </c:ext>
          </c:extLst>
        </c:ser>
        <c:ser>
          <c:idx val="5"/>
          <c:order val="5"/>
          <c:tx>
            <c:strRef>
              <c:f>'Data Sheet'!$O$116</c:f>
              <c:strCache>
                <c:ptCount val="1"/>
                <c:pt idx="0">
                  <c:v>Pulse b</c:v>
                </c:pt>
              </c:strCache>
            </c:strRef>
          </c:tx>
          <c:spPr>
            <a:ln w="12700">
              <a:noFill/>
              <a:prstDash val="solid"/>
            </a:ln>
          </c:spPr>
          <c:marker>
            <c:symbol val="circle"/>
            <c:size val="6"/>
            <c:spPr>
              <a:solidFill>
                <a:schemeClr val="bg1">
                  <a:lumMod val="75000"/>
                </a:schemeClr>
              </a:solidFill>
              <a:ln>
                <a:solidFill>
                  <a:schemeClr val="tx1"/>
                </a:solidFill>
                <a:prstDash val="solid"/>
              </a:ln>
            </c:spPr>
          </c:marker>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Sheet'!$O$117:$O$178</c:f>
              <c:numCache>
                <c:formatCode>0.00</c:formatCode>
                <c:ptCount val="62"/>
                <c:pt idx="1">
                  <c:v>0</c:v>
                </c:pt>
                <c:pt idx="3">
                  <c:v>0</c:v>
                </c:pt>
                <c:pt idx="5">
                  <c:v>0</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5-F37D-4458-B6AD-D71D1F9BF9C1}"/>
            </c:ext>
          </c:extLst>
        </c:ser>
        <c:ser>
          <c:idx val="6"/>
          <c:order val="6"/>
          <c:tx>
            <c:v>Pulse Pressure a</c:v>
          </c:tx>
          <c:spPr>
            <a:ln w="12700">
              <a:noFill/>
            </a:ln>
          </c:spPr>
          <c:marker>
            <c:symbol val="square"/>
            <c:size val="6"/>
            <c:spPr>
              <a:solidFill>
                <a:schemeClr val="tx1"/>
              </a:solidFill>
              <a:ln>
                <a:solidFill>
                  <a:srgbClr val="000000"/>
                </a:solidFill>
              </a:ln>
            </c:spPr>
          </c:marker>
          <c:val>
            <c:numRef>
              <c:f>'Data Sheet'!$X$117:$X$178</c:f>
              <c:numCache>
                <c:formatCode>0.00</c:formatCode>
                <c:ptCount val="62"/>
                <c:pt idx="0">
                  <c:v>0</c:v>
                </c:pt>
                <c:pt idx="2">
                  <c:v>0</c:v>
                </c:pt>
                <c:pt idx="4">
                  <c:v>0</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6-F37D-4458-B6AD-D71D1F9BF9C1}"/>
            </c:ext>
          </c:extLst>
        </c:ser>
        <c:ser>
          <c:idx val="7"/>
          <c:order val="7"/>
          <c:tx>
            <c:v>Pulse Pressure b</c:v>
          </c:tx>
          <c:spPr>
            <a:ln w="12700">
              <a:solidFill>
                <a:schemeClr val="bg1"/>
              </a:solidFill>
            </a:ln>
          </c:spPr>
          <c:marker>
            <c:symbol val="square"/>
            <c:size val="6"/>
            <c:spPr>
              <a:solidFill>
                <a:schemeClr val="bg1">
                  <a:lumMod val="75000"/>
                </a:schemeClr>
              </a:solidFill>
              <a:ln>
                <a:solidFill>
                  <a:srgbClr val="000000"/>
                </a:solidFill>
              </a:ln>
            </c:spPr>
          </c:marker>
          <c:val>
            <c:numRef>
              <c:f>'Data Sheet'!$Y$117:$Y$178</c:f>
              <c:numCache>
                <c:formatCode>0.00</c:formatCode>
                <c:ptCount val="62"/>
                <c:pt idx="1">
                  <c:v>0</c:v>
                </c:pt>
                <c:pt idx="3">
                  <c:v>0</c:v>
                </c:pt>
                <c:pt idx="5">
                  <c:v>0</c:v>
                </c:pt>
                <c:pt idx="6">
                  <c:v>0</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7-F37D-4458-B6AD-D71D1F9BF9C1}"/>
            </c:ext>
          </c:extLst>
        </c:ser>
        <c:dLbls>
          <c:showLegendKey val="0"/>
          <c:showVal val="0"/>
          <c:showCatName val="0"/>
          <c:showSerName val="0"/>
          <c:showPercent val="0"/>
          <c:showBubbleSize val="0"/>
        </c:dLbls>
        <c:marker val="1"/>
        <c:smooth val="0"/>
        <c:axId val="482578024"/>
        <c:axId val="482578808"/>
      </c:lineChart>
      <c:catAx>
        <c:axId val="482578024"/>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37698853126156151"/>
              <c:y val="0.85318107667210474"/>
            </c:manualLayout>
          </c:layout>
          <c:overlay val="0"/>
          <c:spPr>
            <a:noFill/>
            <a:ln w="25400">
              <a:noFill/>
            </a:ln>
          </c:spPr>
        </c:title>
        <c:numFmt formatCode="General" sourceLinked="1"/>
        <c:majorTickMark val="out"/>
        <c:minorTickMark val="none"/>
        <c:tickLblPos val="nextTo"/>
        <c:spPr>
          <a:ln w="3175">
            <a:solidFill>
              <a:schemeClr val="tx1"/>
            </a:solidFill>
            <a:prstDash val="solid"/>
          </a:ln>
        </c:spPr>
        <c:txPr>
          <a:bodyPr rot="-5400000" vert="horz"/>
          <a:lstStyle/>
          <a:p>
            <a:pPr>
              <a:defRPr sz="1000" b="0" i="0" u="none" strike="noStrike" baseline="0">
                <a:solidFill>
                  <a:schemeClr val="tx1"/>
                </a:solidFill>
                <a:latin typeface="Arial"/>
                <a:ea typeface="Arial"/>
                <a:cs typeface="Arial"/>
              </a:defRPr>
            </a:pPr>
            <a:endParaRPr lang="en-US"/>
          </a:p>
        </c:txPr>
        <c:crossAx val="482578808"/>
        <c:crosses val="autoZero"/>
        <c:auto val="1"/>
        <c:lblAlgn val="ctr"/>
        <c:lblOffset val="100"/>
        <c:tickLblSkip val="2"/>
        <c:tickMarkSkip val="1"/>
        <c:noMultiLvlLbl val="0"/>
      </c:catAx>
      <c:valAx>
        <c:axId val="482578808"/>
        <c:scaling>
          <c:orientation val="minMax"/>
        </c:scaling>
        <c:delete val="0"/>
        <c:axPos val="l"/>
        <c:majorGridlines>
          <c:spPr>
            <a:ln w="3175">
              <a:solidFill>
                <a:schemeClr val="tx1"/>
              </a:solidFill>
              <a:prstDash val="solid"/>
            </a:ln>
          </c:spPr>
        </c:majorGridlines>
        <c:numFmt formatCode="0" sourceLinked="0"/>
        <c:majorTickMark val="out"/>
        <c:minorTickMark val="none"/>
        <c:tickLblPos val="nextTo"/>
        <c:spPr>
          <a:ln w="3175">
            <a:solidFill>
              <a:schemeClr val="tx1"/>
            </a:solidFill>
            <a:prstDash val="solid"/>
          </a:ln>
        </c:spPr>
        <c:txPr>
          <a:bodyPr rot="0" vert="horz"/>
          <a:lstStyle/>
          <a:p>
            <a:pPr>
              <a:defRPr sz="1200" b="1" i="0" u="none" strike="noStrike" baseline="0">
                <a:solidFill>
                  <a:schemeClr val="tx1"/>
                </a:solidFill>
                <a:latin typeface="Arial"/>
                <a:ea typeface="Arial"/>
                <a:cs typeface="Arial"/>
              </a:defRPr>
            </a:pPr>
            <a:endParaRPr lang="en-US"/>
          </a:p>
        </c:txPr>
        <c:crossAx val="482578024"/>
        <c:crosses val="autoZero"/>
        <c:crossBetween val="between"/>
        <c:majorUnit val="10"/>
        <c:minorUnit val="5"/>
      </c:valAx>
      <c:spPr>
        <a:solidFill>
          <a:srgbClr val="FFFFFF"/>
        </a:solidFill>
        <a:ln w="12700">
          <a:solidFill>
            <a:schemeClr val="tx1"/>
          </a:solidFill>
          <a:prstDash val="solid"/>
        </a:ln>
      </c:spPr>
    </c:plotArea>
    <c:legend>
      <c:legendPos val="r"/>
      <c:layout>
        <c:manualLayout>
          <c:xMode val="edge"/>
          <c:yMode val="edge"/>
          <c:x val="9.5079541250462474E-2"/>
          <c:y val="0.79227841218053319"/>
          <c:w val="0.75034412041447085"/>
          <c:h val="5.9815116911364541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Blood Pressure, Pulse Rate, and Pulse Pressure Record</a:t>
            </a:r>
          </a:p>
        </c:rich>
      </c:tx>
      <c:layout>
        <c:manualLayout>
          <c:xMode val="edge"/>
          <c:yMode val="edge"/>
          <c:x val="0.19372155403651459"/>
          <c:y val="1.2121212121212118E-2"/>
        </c:manualLayout>
      </c:layout>
      <c:overlay val="0"/>
      <c:spPr>
        <a:noFill/>
        <a:ln w="25400">
          <a:noFill/>
        </a:ln>
      </c:spPr>
    </c:title>
    <c:autoTitleDeleted val="0"/>
    <c:plotArea>
      <c:layout>
        <c:manualLayout>
          <c:layoutTarget val="inner"/>
          <c:xMode val="edge"/>
          <c:yMode val="edge"/>
          <c:x val="4.8351648351648423E-2"/>
          <c:y val="8.3333333333333343E-2"/>
          <c:w val="0.92417582417582811"/>
          <c:h val="0.81363636363636349"/>
        </c:manualLayout>
      </c:layout>
      <c:barChart>
        <c:barDir val="col"/>
        <c:grouping val="stacked"/>
        <c:varyColors val="0"/>
        <c:ser>
          <c:idx val="0"/>
          <c:order val="0"/>
          <c:spPr>
            <a:noFill/>
            <a:ln>
              <a:noFill/>
            </a:ln>
          </c:spPr>
          <c:invertIfNegative val="0"/>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Sheet'!$C$117:$C$178</c:f>
              <c:numCache>
                <c:formatCode>General</c:formatCode>
                <c:ptCount val="6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numCache>
            </c:numRef>
          </c:val>
          <c:extLst>
            <c:ext xmlns:c16="http://schemas.microsoft.com/office/drawing/2014/chart" uri="{C3380CC4-5D6E-409C-BE32-E72D297353CC}">
              <c16:uniqueId val="{00000000-A135-4F5A-B673-7959AE591803}"/>
            </c:ext>
          </c:extLst>
        </c:ser>
        <c:ser>
          <c:idx val="1"/>
          <c:order val="1"/>
          <c:tx>
            <c:v>Blood Pressure (Red first and Blue second)</c:v>
          </c:tx>
          <c:spPr>
            <a:solidFill>
              <a:srgbClr val="FF0000"/>
            </a:solidFill>
            <a:ln>
              <a:solidFill>
                <a:prstClr val="black"/>
              </a:solidFill>
            </a:ln>
          </c:spPr>
          <c:invertIfNegative val="0"/>
          <c:dPt>
            <c:idx val="1"/>
            <c:invertIfNegative val="0"/>
            <c:bubble3D val="0"/>
            <c:spPr>
              <a:solidFill>
                <a:srgbClr val="0000FF"/>
              </a:solidFill>
              <a:ln>
                <a:solidFill>
                  <a:prstClr val="black"/>
                </a:solidFill>
              </a:ln>
            </c:spPr>
            <c:extLst>
              <c:ext xmlns:c16="http://schemas.microsoft.com/office/drawing/2014/chart" uri="{C3380CC4-5D6E-409C-BE32-E72D297353CC}">
                <c16:uniqueId val="{00000002-A135-4F5A-B673-7959AE591803}"/>
              </c:ext>
            </c:extLst>
          </c:dPt>
          <c:dPt>
            <c:idx val="3"/>
            <c:invertIfNegative val="0"/>
            <c:bubble3D val="0"/>
            <c:spPr>
              <a:solidFill>
                <a:srgbClr val="0000FF"/>
              </a:solidFill>
              <a:ln>
                <a:solidFill>
                  <a:prstClr val="black"/>
                </a:solidFill>
              </a:ln>
            </c:spPr>
            <c:extLst>
              <c:ext xmlns:c16="http://schemas.microsoft.com/office/drawing/2014/chart" uri="{C3380CC4-5D6E-409C-BE32-E72D297353CC}">
                <c16:uniqueId val="{00000004-A135-4F5A-B673-7959AE591803}"/>
              </c:ext>
            </c:extLst>
          </c:dPt>
          <c:dPt>
            <c:idx val="5"/>
            <c:invertIfNegative val="0"/>
            <c:bubble3D val="0"/>
            <c:spPr>
              <a:solidFill>
                <a:srgbClr val="0000FF"/>
              </a:solidFill>
              <a:ln>
                <a:solidFill>
                  <a:prstClr val="black"/>
                </a:solidFill>
              </a:ln>
            </c:spPr>
            <c:extLst>
              <c:ext xmlns:c16="http://schemas.microsoft.com/office/drawing/2014/chart" uri="{C3380CC4-5D6E-409C-BE32-E72D297353CC}">
                <c16:uniqueId val="{00000006-A135-4F5A-B673-7959AE591803}"/>
              </c:ext>
            </c:extLst>
          </c:dPt>
          <c:dPt>
            <c:idx val="7"/>
            <c:invertIfNegative val="0"/>
            <c:bubble3D val="0"/>
            <c:spPr>
              <a:solidFill>
                <a:srgbClr val="0000FF"/>
              </a:solidFill>
              <a:ln>
                <a:solidFill>
                  <a:prstClr val="black"/>
                </a:solidFill>
              </a:ln>
            </c:spPr>
            <c:extLst>
              <c:ext xmlns:c16="http://schemas.microsoft.com/office/drawing/2014/chart" uri="{C3380CC4-5D6E-409C-BE32-E72D297353CC}">
                <c16:uniqueId val="{00000008-A135-4F5A-B673-7959AE591803}"/>
              </c:ext>
            </c:extLst>
          </c:dPt>
          <c:dPt>
            <c:idx val="9"/>
            <c:invertIfNegative val="0"/>
            <c:bubble3D val="0"/>
            <c:spPr>
              <a:solidFill>
                <a:srgbClr val="0000FF"/>
              </a:solidFill>
              <a:ln>
                <a:solidFill>
                  <a:prstClr val="black"/>
                </a:solidFill>
              </a:ln>
            </c:spPr>
            <c:extLst>
              <c:ext xmlns:c16="http://schemas.microsoft.com/office/drawing/2014/chart" uri="{C3380CC4-5D6E-409C-BE32-E72D297353CC}">
                <c16:uniqueId val="{0000000A-A135-4F5A-B673-7959AE591803}"/>
              </c:ext>
            </c:extLst>
          </c:dPt>
          <c:dPt>
            <c:idx val="11"/>
            <c:invertIfNegative val="0"/>
            <c:bubble3D val="0"/>
            <c:spPr>
              <a:solidFill>
                <a:srgbClr val="0000FF"/>
              </a:solidFill>
              <a:ln>
                <a:solidFill>
                  <a:prstClr val="black"/>
                </a:solidFill>
              </a:ln>
            </c:spPr>
            <c:extLst>
              <c:ext xmlns:c16="http://schemas.microsoft.com/office/drawing/2014/chart" uri="{C3380CC4-5D6E-409C-BE32-E72D297353CC}">
                <c16:uniqueId val="{0000000C-A135-4F5A-B673-7959AE591803}"/>
              </c:ext>
            </c:extLst>
          </c:dPt>
          <c:dPt>
            <c:idx val="13"/>
            <c:invertIfNegative val="0"/>
            <c:bubble3D val="0"/>
            <c:spPr>
              <a:solidFill>
                <a:srgbClr val="0000FF"/>
              </a:solidFill>
              <a:ln>
                <a:solidFill>
                  <a:prstClr val="black"/>
                </a:solidFill>
              </a:ln>
            </c:spPr>
            <c:extLst>
              <c:ext xmlns:c16="http://schemas.microsoft.com/office/drawing/2014/chart" uri="{C3380CC4-5D6E-409C-BE32-E72D297353CC}">
                <c16:uniqueId val="{0000000E-A135-4F5A-B673-7959AE591803}"/>
              </c:ext>
            </c:extLst>
          </c:dPt>
          <c:dPt>
            <c:idx val="15"/>
            <c:invertIfNegative val="0"/>
            <c:bubble3D val="0"/>
            <c:spPr>
              <a:solidFill>
                <a:srgbClr val="0000FF"/>
              </a:solidFill>
              <a:ln>
                <a:solidFill>
                  <a:prstClr val="black"/>
                </a:solidFill>
              </a:ln>
            </c:spPr>
            <c:extLst>
              <c:ext xmlns:c16="http://schemas.microsoft.com/office/drawing/2014/chart" uri="{C3380CC4-5D6E-409C-BE32-E72D297353CC}">
                <c16:uniqueId val="{00000010-A135-4F5A-B673-7959AE591803}"/>
              </c:ext>
            </c:extLst>
          </c:dPt>
          <c:dPt>
            <c:idx val="17"/>
            <c:invertIfNegative val="0"/>
            <c:bubble3D val="0"/>
            <c:spPr>
              <a:solidFill>
                <a:srgbClr val="0000FF"/>
              </a:solidFill>
              <a:ln>
                <a:solidFill>
                  <a:prstClr val="black"/>
                </a:solidFill>
              </a:ln>
            </c:spPr>
            <c:extLst>
              <c:ext xmlns:c16="http://schemas.microsoft.com/office/drawing/2014/chart" uri="{C3380CC4-5D6E-409C-BE32-E72D297353CC}">
                <c16:uniqueId val="{00000012-A135-4F5A-B673-7959AE591803}"/>
              </c:ext>
            </c:extLst>
          </c:dPt>
          <c:dPt>
            <c:idx val="19"/>
            <c:invertIfNegative val="0"/>
            <c:bubble3D val="0"/>
            <c:spPr>
              <a:solidFill>
                <a:srgbClr val="0000FF"/>
              </a:solidFill>
              <a:ln>
                <a:solidFill>
                  <a:prstClr val="black"/>
                </a:solidFill>
              </a:ln>
            </c:spPr>
            <c:extLst>
              <c:ext xmlns:c16="http://schemas.microsoft.com/office/drawing/2014/chart" uri="{C3380CC4-5D6E-409C-BE32-E72D297353CC}">
                <c16:uniqueId val="{00000014-A135-4F5A-B673-7959AE591803}"/>
              </c:ext>
            </c:extLst>
          </c:dPt>
          <c:dPt>
            <c:idx val="21"/>
            <c:invertIfNegative val="0"/>
            <c:bubble3D val="0"/>
            <c:spPr>
              <a:solidFill>
                <a:srgbClr val="0000FF"/>
              </a:solidFill>
              <a:ln>
                <a:solidFill>
                  <a:prstClr val="black"/>
                </a:solidFill>
              </a:ln>
            </c:spPr>
            <c:extLst>
              <c:ext xmlns:c16="http://schemas.microsoft.com/office/drawing/2014/chart" uri="{C3380CC4-5D6E-409C-BE32-E72D297353CC}">
                <c16:uniqueId val="{00000016-A135-4F5A-B673-7959AE591803}"/>
              </c:ext>
            </c:extLst>
          </c:dPt>
          <c:dPt>
            <c:idx val="23"/>
            <c:invertIfNegative val="0"/>
            <c:bubble3D val="0"/>
            <c:spPr>
              <a:solidFill>
                <a:srgbClr val="0000FF"/>
              </a:solidFill>
              <a:ln>
                <a:solidFill>
                  <a:prstClr val="black"/>
                </a:solidFill>
              </a:ln>
            </c:spPr>
            <c:extLst>
              <c:ext xmlns:c16="http://schemas.microsoft.com/office/drawing/2014/chart" uri="{C3380CC4-5D6E-409C-BE32-E72D297353CC}">
                <c16:uniqueId val="{00000018-A135-4F5A-B673-7959AE591803}"/>
              </c:ext>
            </c:extLst>
          </c:dPt>
          <c:dPt>
            <c:idx val="25"/>
            <c:invertIfNegative val="0"/>
            <c:bubble3D val="0"/>
            <c:spPr>
              <a:solidFill>
                <a:srgbClr val="0000FF"/>
              </a:solidFill>
              <a:ln>
                <a:solidFill>
                  <a:prstClr val="black"/>
                </a:solidFill>
              </a:ln>
            </c:spPr>
            <c:extLst>
              <c:ext xmlns:c16="http://schemas.microsoft.com/office/drawing/2014/chart" uri="{C3380CC4-5D6E-409C-BE32-E72D297353CC}">
                <c16:uniqueId val="{0000001A-A135-4F5A-B673-7959AE591803}"/>
              </c:ext>
            </c:extLst>
          </c:dPt>
          <c:dPt>
            <c:idx val="27"/>
            <c:invertIfNegative val="0"/>
            <c:bubble3D val="0"/>
            <c:spPr>
              <a:solidFill>
                <a:srgbClr val="0000FF"/>
              </a:solidFill>
              <a:ln>
                <a:solidFill>
                  <a:prstClr val="black"/>
                </a:solidFill>
              </a:ln>
            </c:spPr>
            <c:extLst>
              <c:ext xmlns:c16="http://schemas.microsoft.com/office/drawing/2014/chart" uri="{C3380CC4-5D6E-409C-BE32-E72D297353CC}">
                <c16:uniqueId val="{0000001C-A135-4F5A-B673-7959AE591803}"/>
              </c:ext>
            </c:extLst>
          </c:dPt>
          <c:dPt>
            <c:idx val="29"/>
            <c:invertIfNegative val="0"/>
            <c:bubble3D val="0"/>
            <c:spPr>
              <a:solidFill>
                <a:srgbClr val="0000FF"/>
              </a:solidFill>
              <a:ln>
                <a:solidFill>
                  <a:prstClr val="black"/>
                </a:solidFill>
              </a:ln>
            </c:spPr>
            <c:extLst>
              <c:ext xmlns:c16="http://schemas.microsoft.com/office/drawing/2014/chart" uri="{C3380CC4-5D6E-409C-BE32-E72D297353CC}">
                <c16:uniqueId val="{0000001E-A135-4F5A-B673-7959AE591803}"/>
              </c:ext>
            </c:extLst>
          </c:dPt>
          <c:dPt>
            <c:idx val="31"/>
            <c:invertIfNegative val="0"/>
            <c:bubble3D val="0"/>
            <c:spPr>
              <a:solidFill>
                <a:srgbClr val="0000FF"/>
              </a:solidFill>
              <a:ln>
                <a:solidFill>
                  <a:prstClr val="black"/>
                </a:solidFill>
              </a:ln>
            </c:spPr>
            <c:extLst>
              <c:ext xmlns:c16="http://schemas.microsoft.com/office/drawing/2014/chart" uri="{C3380CC4-5D6E-409C-BE32-E72D297353CC}">
                <c16:uniqueId val="{00000020-A135-4F5A-B673-7959AE591803}"/>
              </c:ext>
            </c:extLst>
          </c:dPt>
          <c:dPt>
            <c:idx val="33"/>
            <c:invertIfNegative val="0"/>
            <c:bubble3D val="0"/>
            <c:spPr>
              <a:solidFill>
                <a:srgbClr val="0000FF"/>
              </a:solidFill>
              <a:ln>
                <a:solidFill>
                  <a:prstClr val="black"/>
                </a:solidFill>
              </a:ln>
            </c:spPr>
            <c:extLst>
              <c:ext xmlns:c16="http://schemas.microsoft.com/office/drawing/2014/chart" uri="{C3380CC4-5D6E-409C-BE32-E72D297353CC}">
                <c16:uniqueId val="{00000022-A135-4F5A-B673-7959AE591803}"/>
              </c:ext>
            </c:extLst>
          </c:dPt>
          <c:dPt>
            <c:idx val="35"/>
            <c:invertIfNegative val="0"/>
            <c:bubble3D val="0"/>
            <c:spPr>
              <a:solidFill>
                <a:srgbClr val="0000FF"/>
              </a:solidFill>
              <a:ln>
                <a:solidFill>
                  <a:prstClr val="black"/>
                </a:solidFill>
              </a:ln>
            </c:spPr>
            <c:extLst>
              <c:ext xmlns:c16="http://schemas.microsoft.com/office/drawing/2014/chart" uri="{C3380CC4-5D6E-409C-BE32-E72D297353CC}">
                <c16:uniqueId val="{00000024-A135-4F5A-B673-7959AE591803}"/>
              </c:ext>
            </c:extLst>
          </c:dPt>
          <c:dPt>
            <c:idx val="37"/>
            <c:invertIfNegative val="0"/>
            <c:bubble3D val="0"/>
            <c:spPr>
              <a:solidFill>
                <a:srgbClr val="0000FF"/>
              </a:solidFill>
              <a:ln>
                <a:solidFill>
                  <a:prstClr val="black"/>
                </a:solidFill>
              </a:ln>
            </c:spPr>
            <c:extLst>
              <c:ext xmlns:c16="http://schemas.microsoft.com/office/drawing/2014/chart" uri="{C3380CC4-5D6E-409C-BE32-E72D297353CC}">
                <c16:uniqueId val="{00000026-A135-4F5A-B673-7959AE591803}"/>
              </c:ext>
            </c:extLst>
          </c:dPt>
          <c:dPt>
            <c:idx val="39"/>
            <c:invertIfNegative val="0"/>
            <c:bubble3D val="0"/>
            <c:spPr>
              <a:solidFill>
                <a:srgbClr val="0000FF"/>
              </a:solidFill>
              <a:ln>
                <a:solidFill>
                  <a:prstClr val="black"/>
                </a:solidFill>
              </a:ln>
            </c:spPr>
            <c:extLst>
              <c:ext xmlns:c16="http://schemas.microsoft.com/office/drawing/2014/chart" uri="{C3380CC4-5D6E-409C-BE32-E72D297353CC}">
                <c16:uniqueId val="{00000028-A135-4F5A-B673-7959AE591803}"/>
              </c:ext>
            </c:extLst>
          </c:dPt>
          <c:dPt>
            <c:idx val="41"/>
            <c:invertIfNegative val="0"/>
            <c:bubble3D val="0"/>
            <c:spPr>
              <a:solidFill>
                <a:srgbClr val="0000FF"/>
              </a:solidFill>
              <a:ln>
                <a:solidFill>
                  <a:prstClr val="black"/>
                </a:solidFill>
              </a:ln>
            </c:spPr>
            <c:extLst>
              <c:ext xmlns:c16="http://schemas.microsoft.com/office/drawing/2014/chart" uri="{C3380CC4-5D6E-409C-BE32-E72D297353CC}">
                <c16:uniqueId val="{0000002A-A135-4F5A-B673-7959AE591803}"/>
              </c:ext>
            </c:extLst>
          </c:dPt>
          <c:dPt>
            <c:idx val="43"/>
            <c:invertIfNegative val="0"/>
            <c:bubble3D val="0"/>
            <c:spPr>
              <a:solidFill>
                <a:srgbClr val="0000FF"/>
              </a:solidFill>
              <a:ln>
                <a:solidFill>
                  <a:prstClr val="black"/>
                </a:solidFill>
              </a:ln>
            </c:spPr>
            <c:extLst>
              <c:ext xmlns:c16="http://schemas.microsoft.com/office/drawing/2014/chart" uri="{C3380CC4-5D6E-409C-BE32-E72D297353CC}">
                <c16:uniqueId val="{0000002C-A135-4F5A-B673-7959AE591803}"/>
              </c:ext>
            </c:extLst>
          </c:dPt>
          <c:dPt>
            <c:idx val="45"/>
            <c:invertIfNegative val="0"/>
            <c:bubble3D val="0"/>
            <c:spPr>
              <a:solidFill>
                <a:srgbClr val="0000FF"/>
              </a:solidFill>
              <a:ln>
                <a:solidFill>
                  <a:prstClr val="black"/>
                </a:solidFill>
              </a:ln>
            </c:spPr>
            <c:extLst>
              <c:ext xmlns:c16="http://schemas.microsoft.com/office/drawing/2014/chart" uri="{C3380CC4-5D6E-409C-BE32-E72D297353CC}">
                <c16:uniqueId val="{0000002E-A135-4F5A-B673-7959AE591803}"/>
              </c:ext>
            </c:extLst>
          </c:dPt>
          <c:dPt>
            <c:idx val="47"/>
            <c:invertIfNegative val="0"/>
            <c:bubble3D val="0"/>
            <c:spPr>
              <a:solidFill>
                <a:srgbClr val="0000FF"/>
              </a:solidFill>
              <a:ln>
                <a:solidFill>
                  <a:prstClr val="black"/>
                </a:solidFill>
              </a:ln>
            </c:spPr>
            <c:extLst>
              <c:ext xmlns:c16="http://schemas.microsoft.com/office/drawing/2014/chart" uri="{C3380CC4-5D6E-409C-BE32-E72D297353CC}">
                <c16:uniqueId val="{00000030-A135-4F5A-B673-7959AE591803}"/>
              </c:ext>
            </c:extLst>
          </c:dPt>
          <c:dPt>
            <c:idx val="49"/>
            <c:invertIfNegative val="0"/>
            <c:bubble3D val="0"/>
            <c:spPr>
              <a:solidFill>
                <a:srgbClr val="0000FF"/>
              </a:solidFill>
              <a:ln>
                <a:solidFill>
                  <a:prstClr val="black"/>
                </a:solidFill>
              </a:ln>
            </c:spPr>
            <c:extLst>
              <c:ext xmlns:c16="http://schemas.microsoft.com/office/drawing/2014/chart" uri="{C3380CC4-5D6E-409C-BE32-E72D297353CC}">
                <c16:uniqueId val="{00000032-A135-4F5A-B673-7959AE591803}"/>
              </c:ext>
            </c:extLst>
          </c:dPt>
          <c:dPt>
            <c:idx val="51"/>
            <c:invertIfNegative val="0"/>
            <c:bubble3D val="0"/>
            <c:spPr>
              <a:solidFill>
                <a:srgbClr val="0000FF"/>
              </a:solidFill>
              <a:ln>
                <a:solidFill>
                  <a:prstClr val="black"/>
                </a:solidFill>
              </a:ln>
            </c:spPr>
            <c:extLst>
              <c:ext xmlns:c16="http://schemas.microsoft.com/office/drawing/2014/chart" uri="{C3380CC4-5D6E-409C-BE32-E72D297353CC}">
                <c16:uniqueId val="{00000034-A135-4F5A-B673-7959AE591803}"/>
              </c:ext>
            </c:extLst>
          </c:dPt>
          <c:dPt>
            <c:idx val="53"/>
            <c:invertIfNegative val="0"/>
            <c:bubble3D val="0"/>
            <c:spPr>
              <a:solidFill>
                <a:srgbClr val="0000FF"/>
              </a:solidFill>
              <a:ln>
                <a:solidFill>
                  <a:prstClr val="black"/>
                </a:solidFill>
              </a:ln>
            </c:spPr>
            <c:extLst>
              <c:ext xmlns:c16="http://schemas.microsoft.com/office/drawing/2014/chart" uri="{C3380CC4-5D6E-409C-BE32-E72D297353CC}">
                <c16:uniqueId val="{00000036-A135-4F5A-B673-7959AE591803}"/>
              </c:ext>
            </c:extLst>
          </c:dPt>
          <c:dPt>
            <c:idx val="55"/>
            <c:invertIfNegative val="0"/>
            <c:bubble3D val="0"/>
            <c:spPr>
              <a:solidFill>
                <a:srgbClr val="0000FF"/>
              </a:solidFill>
              <a:ln>
                <a:solidFill>
                  <a:prstClr val="black"/>
                </a:solidFill>
              </a:ln>
            </c:spPr>
            <c:extLst>
              <c:ext xmlns:c16="http://schemas.microsoft.com/office/drawing/2014/chart" uri="{C3380CC4-5D6E-409C-BE32-E72D297353CC}">
                <c16:uniqueId val="{00000038-A135-4F5A-B673-7959AE591803}"/>
              </c:ext>
            </c:extLst>
          </c:dPt>
          <c:dPt>
            <c:idx val="57"/>
            <c:invertIfNegative val="0"/>
            <c:bubble3D val="0"/>
            <c:spPr>
              <a:solidFill>
                <a:srgbClr val="0000FF"/>
              </a:solidFill>
              <a:ln>
                <a:solidFill>
                  <a:prstClr val="black"/>
                </a:solidFill>
              </a:ln>
            </c:spPr>
            <c:extLst>
              <c:ext xmlns:c16="http://schemas.microsoft.com/office/drawing/2014/chart" uri="{C3380CC4-5D6E-409C-BE32-E72D297353CC}">
                <c16:uniqueId val="{0000003A-A135-4F5A-B673-7959AE591803}"/>
              </c:ext>
            </c:extLst>
          </c:dPt>
          <c:dPt>
            <c:idx val="59"/>
            <c:invertIfNegative val="0"/>
            <c:bubble3D val="0"/>
            <c:spPr>
              <a:solidFill>
                <a:srgbClr val="0000FF"/>
              </a:solidFill>
              <a:ln>
                <a:solidFill>
                  <a:prstClr val="black"/>
                </a:solidFill>
              </a:ln>
            </c:spPr>
            <c:extLst>
              <c:ext xmlns:c16="http://schemas.microsoft.com/office/drawing/2014/chart" uri="{C3380CC4-5D6E-409C-BE32-E72D297353CC}">
                <c16:uniqueId val="{0000003C-A135-4F5A-B673-7959AE591803}"/>
              </c:ext>
            </c:extLst>
          </c:dPt>
          <c:dPt>
            <c:idx val="61"/>
            <c:invertIfNegative val="0"/>
            <c:bubble3D val="0"/>
            <c:spPr>
              <a:solidFill>
                <a:srgbClr val="0000FF"/>
              </a:solidFill>
              <a:ln>
                <a:solidFill>
                  <a:prstClr val="black"/>
                </a:solidFill>
              </a:ln>
            </c:spPr>
            <c:extLst>
              <c:ext xmlns:c16="http://schemas.microsoft.com/office/drawing/2014/chart" uri="{C3380CC4-5D6E-409C-BE32-E72D297353CC}">
                <c16:uniqueId val="{0000003E-A135-4F5A-B673-7959AE591803}"/>
              </c:ext>
            </c:extLst>
          </c:dPt>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Sheet'!$G$117:$G$178</c:f>
              <c:numCache>
                <c:formatCode>General</c:formatCode>
                <c:ptCount val="6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numCache>
            </c:numRef>
          </c:val>
          <c:extLst>
            <c:ext xmlns:c16="http://schemas.microsoft.com/office/drawing/2014/chart" uri="{C3380CC4-5D6E-409C-BE32-E72D297353CC}">
              <c16:uniqueId val="{0000003F-A135-4F5A-B673-7959AE591803}"/>
            </c:ext>
          </c:extLst>
        </c:ser>
        <c:dLbls>
          <c:showLegendKey val="0"/>
          <c:showVal val="0"/>
          <c:showCatName val="0"/>
          <c:showSerName val="0"/>
          <c:showPercent val="0"/>
          <c:showBubbleSize val="0"/>
        </c:dLbls>
        <c:gapWidth val="150"/>
        <c:overlap val="100"/>
        <c:axId val="482576064"/>
        <c:axId val="482576456"/>
      </c:barChart>
      <c:scatterChart>
        <c:scatterStyle val="lineMarker"/>
        <c:varyColors val="0"/>
        <c:ser>
          <c:idx val="3"/>
          <c:order val="2"/>
          <c:tx>
            <c:v>Pulse a</c:v>
          </c:tx>
          <c:spPr>
            <a:ln w="28575">
              <a:noFill/>
            </a:ln>
          </c:spPr>
          <c:marker>
            <c:symbol val="circle"/>
            <c:size val="6"/>
            <c:spPr>
              <a:solidFill>
                <a:schemeClr val="accent6">
                  <a:lumMod val="50000"/>
                </a:schemeClr>
              </a:solidFill>
              <a:ln>
                <a:solidFill>
                  <a:sysClr val="windowText" lastClr="000000"/>
                </a:solidFill>
              </a:ln>
            </c:spPr>
          </c:marker>
          <c:xVal>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Sheet'!$H$117:$H$178</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yVal>
          <c:smooth val="0"/>
          <c:extLst>
            <c:ext xmlns:c16="http://schemas.microsoft.com/office/drawing/2014/chart" uri="{C3380CC4-5D6E-409C-BE32-E72D297353CC}">
              <c16:uniqueId val="{00000040-A135-4F5A-B673-7959AE591803}"/>
            </c:ext>
          </c:extLst>
        </c:ser>
        <c:ser>
          <c:idx val="4"/>
          <c:order val="3"/>
          <c:tx>
            <c:v>Pulse b</c:v>
          </c:tx>
          <c:spPr>
            <a:ln w="28575">
              <a:noFill/>
            </a:ln>
          </c:spPr>
          <c:marker>
            <c:symbol val="circle"/>
            <c:size val="6"/>
            <c:spPr>
              <a:solidFill>
                <a:srgbClr val="FFFF00"/>
              </a:solidFill>
              <a:ln>
                <a:solidFill>
                  <a:schemeClr val="tx1"/>
                </a:solidFill>
              </a:ln>
            </c:spPr>
          </c:marker>
          <c:xVal>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Sheet'!$I$117:$I$178</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yVal>
          <c:smooth val="0"/>
          <c:extLst>
            <c:ext xmlns:c16="http://schemas.microsoft.com/office/drawing/2014/chart" uri="{C3380CC4-5D6E-409C-BE32-E72D297353CC}">
              <c16:uniqueId val="{00000041-A135-4F5A-B673-7959AE591803}"/>
            </c:ext>
          </c:extLst>
        </c:ser>
        <c:ser>
          <c:idx val="2"/>
          <c:order val="4"/>
          <c:tx>
            <c:v>Pulse Pressure a</c:v>
          </c:tx>
          <c:spPr>
            <a:ln w="28575">
              <a:noFill/>
            </a:ln>
          </c:spPr>
          <c:marker>
            <c:symbol val="square"/>
            <c:size val="6"/>
            <c:spPr>
              <a:solidFill>
                <a:srgbClr val="00B050"/>
              </a:solidFill>
              <a:ln>
                <a:solidFill>
                  <a:schemeClr val="tx1"/>
                </a:solidFill>
              </a:ln>
            </c:spPr>
          </c:marker>
          <c:xVal>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Sheet'!$V$117:$V$178</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yVal>
          <c:smooth val="0"/>
          <c:extLst>
            <c:ext xmlns:c16="http://schemas.microsoft.com/office/drawing/2014/chart" uri="{C3380CC4-5D6E-409C-BE32-E72D297353CC}">
              <c16:uniqueId val="{00000042-A135-4F5A-B673-7959AE591803}"/>
            </c:ext>
          </c:extLst>
        </c:ser>
        <c:ser>
          <c:idx val="5"/>
          <c:order val="5"/>
          <c:tx>
            <c:v>Pulse Pressure b</c:v>
          </c:tx>
          <c:spPr>
            <a:ln w="25400">
              <a:solidFill>
                <a:schemeClr val="tx1"/>
              </a:solidFill>
            </a:ln>
          </c:spPr>
          <c:marker>
            <c:symbol val="square"/>
            <c:size val="6"/>
            <c:spPr>
              <a:solidFill>
                <a:schemeClr val="bg1">
                  <a:lumMod val="75000"/>
                </a:schemeClr>
              </a:solidFill>
              <a:ln w="12700">
                <a:solidFill>
                  <a:schemeClr val="tx1"/>
                </a:solidFill>
              </a:ln>
            </c:spPr>
          </c:marker>
          <c:xVal>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Sheet'!$W$117:$W$178</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yVal>
          <c:smooth val="0"/>
          <c:extLst>
            <c:ext xmlns:c16="http://schemas.microsoft.com/office/drawing/2014/chart" uri="{C3380CC4-5D6E-409C-BE32-E72D297353CC}">
              <c16:uniqueId val="{00000043-A135-4F5A-B673-7959AE591803}"/>
            </c:ext>
          </c:extLst>
        </c:ser>
        <c:dLbls>
          <c:showLegendKey val="0"/>
          <c:showVal val="0"/>
          <c:showCatName val="0"/>
          <c:showSerName val="0"/>
          <c:showPercent val="0"/>
          <c:showBubbleSize val="0"/>
        </c:dLbls>
        <c:axId val="482576064"/>
        <c:axId val="482576456"/>
      </c:scatterChart>
      <c:catAx>
        <c:axId val="482576064"/>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681318681318684"/>
              <c:y val="0.85909090909090913"/>
            </c:manualLayout>
          </c:layout>
          <c:overlay val="0"/>
          <c:spPr>
            <a:noFill/>
            <a:ln w="25400">
              <a:noFill/>
            </a:ln>
          </c:spPr>
        </c:title>
        <c:numFmt formatCode="General" sourceLinked="1"/>
        <c:majorTickMark val="out"/>
        <c:minorTickMark val="none"/>
        <c:tickLblPos val="nextTo"/>
        <c:spPr>
          <a:noFill/>
          <a:ln>
            <a:solidFill>
              <a:schemeClr val="accent1"/>
            </a:solidFill>
          </a:ln>
        </c:spPr>
        <c:txPr>
          <a:bodyPr rot="-5400000" vert="horz"/>
          <a:lstStyle/>
          <a:p>
            <a:pPr>
              <a:defRPr sz="900" b="1" i="0" u="none" strike="noStrike" baseline="0">
                <a:solidFill>
                  <a:srgbClr val="0066CC"/>
                </a:solidFill>
                <a:latin typeface="Calibri"/>
                <a:ea typeface="Calibri"/>
                <a:cs typeface="Calibri"/>
              </a:defRPr>
            </a:pPr>
            <a:endParaRPr lang="en-US"/>
          </a:p>
        </c:txPr>
        <c:crossAx val="482576456"/>
        <c:crosses val="autoZero"/>
        <c:auto val="0"/>
        <c:lblAlgn val="ctr"/>
        <c:lblOffset val="100"/>
        <c:tickLblSkip val="1"/>
        <c:noMultiLvlLbl val="0"/>
      </c:catAx>
      <c:valAx>
        <c:axId val="482576456"/>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82576064"/>
        <c:crosses val="autoZero"/>
        <c:crossBetween val="between"/>
        <c:majorUnit val="10"/>
      </c:valAx>
      <c:spPr>
        <a:noFill/>
        <a:ln>
          <a:solidFill>
            <a:srgbClr val="4F81BD"/>
          </a:solidFill>
        </a:ln>
      </c:spPr>
    </c:plotArea>
    <c:plotVisOnly val="1"/>
    <c:dispBlanksAs val="gap"/>
    <c:showDLblsOverMax val="0"/>
  </c:chart>
  <c:spPr>
    <a:ln>
      <a:solidFill>
        <a:srgbClr val="FF0000"/>
      </a:solid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solidFill>
                  <a:schemeClr val="tx1"/>
                </a:solidFill>
              </a:rPr>
              <a:t>Blood Pressure, Pulse Rate, and Pulse Pressure Record</a:t>
            </a:r>
          </a:p>
        </c:rich>
      </c:tx>
      <c:layout>
        <c:manualLayout>
          <c:xMode val="edge"/>
          <c:yMode val="edge"/>
          <c:x val="0.19372155403651459"/>
          <c:y val="1.2121212121212118E-2"/>
        </c:manualLayout>
      </c:layout>
      <c:overlay val="0"/>
      <c:spPr>
        <a:noFill/>
        <a:ln w="25400">
          <a:noFill/>
        </a:ln>
      </c:spPr>
    </c:title>
    <c:autoTitleDeleted val="0"/>
    <c:plotArea>
      <c:layout>
        <c:manualLayout>
          <c:layoutTarget val="inner"/>
          <c:xMode val="edge"/>
          <c:yMode val="edge"/>
          <c:x val="4.8351648351648423E-2"/>
          <c:y val="8.3333333333333343E-2"/>
          <c:w val="0.92417582417582822"/>
          <c:h val="0.81363636363636349"/>
        </c:manualLayout>
      </c:layout>
      <c:barChart>
        <c:barDir val="col"/>
        <c:grouping val="stacked"/>
        <c:varyColors val="0"/>
        <c:ser>
          <c:idx val="0"/>
          <c:order val="0"/>
          <c:spPr>
            <a:noFill/>
            <a:ln>
              <a:noFill/>
            </a:ln>
          </c:spPr>
          <c:invertIfNegative val="0"/>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Sheet'!$C$117:$C$178</c:f>
              <c:numCache>
                <c:formatCode>General</c:formatCode>
                <c:ptCount val="6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numCache>
            </c:numRef>
          </c:val>
          <c:extLst>
            <c:ext xmlns:c16="http://schemas.microsoft.com/office/drawing/2014/chart" uri="{C3380CC4-5D6E-409C-BE32-E72D297353CC}">
              <c16:uniqueId val="{00000000-8ECA-410B-BA3A-DC782A539BF9}"/>
            </c:ext>
          </c:extLst>
        </c:ser>
        <c:ser>
          <c:idx val="1"/>
          <c:order val="1"/>
          <c:tx>
            <c:v>Blood Pressure (Red first and Blue second)</c:v>
          </c:tx>
          <c:spPr>
            <a:solidFill>
              <a:schemeClr val="tx1"/>
            </a:solidFill>
            <a:ln>
              <a:solidFill>
                <a:prstClr val="black"/>
              </a:solidFill>
            </a:ln>
          </c:spPr>
          <c:invertIfNegative val="0"/>
          <c:dPt>
            <c:idx val="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2-8ECA-410B-BA3A-DC782A539BF9}"/>
              </c:ext>
            </c:extLst>
          </c:dPt>
          <c:dPt>
            <c:idx val="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4-8ECA-410B-BA3A-DC782A539BF9}"/>
              </c:ext>
            </c:extLst>
          </c:dPt>
          <c:dPt>
            <c:idx val="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6-8ECA-410B-BA3A-DC782A539BF9}"/>
              </c:ext>
            </c:extLst>
          </c:dPt>
          <c:dPt>
            <c:idx val="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8-8ECA-410B-BA3A-DC782A539BF9}"/>
              </c:ext>
            </c:extLst>
          </c:dPt>
          <c:dPt>
            <c:idx val="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A-8ECA-410B-BA3A-DC782A539BF9}"/>
              </c:ext>
            </c:extLst>
          </c:dPt>
          <c:dPt>
            <c:idx val="1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C-8ECA-410B-BA3A-DC782A539BF9}"/>
              </c:ext>
            </c:extLst>
          </c:dPt>
          <c:dPt>
            <c:idx val="1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E-8ECA-410B-BA3A-DC782A539BF9}"/>
              </c:ext>
            </c:extLst>
          </c:dPt>
          <c:dPt>
            <c:idx val="1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0-8ECA-410B-BA3A-DC782A539BF9}"/>
              </c:ext>
            </c:extLst>
          </c:dPt>
          <c:dPt>
            <c:idx val="1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2-8ECA-410B-BA3A-DC782A539BF9}"/>
              </c:ext>
            </c:extLst>
          </c:dPt>
          <c:dPt>
            <c:idx val="1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4-8ECA-410B-BA3A-DC782A539BF9}"/>
              </c:ext>
            </c:extLst>
          </c:dPt>
          <c:dPt>
            <c:idx val="2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6-8ECA-410B-BA3A-DC782A539BF9}"/>
              </c:ext>
            </c:extLst>
          </c:dPt>
          <c:dPt>
            <c:idx val="2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8-8ECA-410B-BA3A-DC782A539BF9}"/>
              </c:ext>
            </c:extLst>
          </c:dPt>
          <c:dPt>
            <c:idx val="2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A-8ECA-410B-BA3A-DC782A539BF9}"/>
              </c:ext>
            </c:extLst>
          </c:dPt>
          <c:dPt>
            <c:idx val="2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C-8ECA-410B-BA3A-DC782A539BF9}"/>
              </c:ext>
            </c:extLst>
          </c:dPt>
          <c:dPt>
            <c:idx val="2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E-8ECA-410B-BA3A-DC782A539BF9}"/>
              </c:ext>
            </c:extLst>
          </c:dPt>
          <c:dPt>
            <c:idx val="3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0-8ECA-410B-BA3A-DC782A539BF9}"/>
              </c:ext>
            </c:extLst>
          </c:dPt>
          <c:dPt>
            <c:idx val="3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2-8ECA-410B-BA3A-DC782A539BF9}"/>
              </c:ext>
            </c:extLst>
          </c:dPt>
          <c:dPt>
            <c:idx val="3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4-8ECA-410B-BA3A-DC782A539BF9}"/>
              </c:ext>
            </c:extLst>
          </c:dPt>
          <c:dPt>
            <c:idx val="3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6-8ECA-410B-BA3A-DC782A539BF9}"/>
              </c:ext>
            </c:extLst>
          </c:dPt>
          <c:dPt>
            <c:idx val="3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8-8ECA-410B-BA3A-DC782A539BF9}"/>
              </c:ext>
            </c:extLst>
          </c:dPt>
          <c:dPt>
            <c:idx val="4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A-8ECA-410B-BA3A-DC782A539BF9}"/>
              </c:ext>
            </c:extLst>
          </c:dPt>
          <c:dPt>
            <c:idx val="4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C-8ECA-410B-BA3A-DC782A539BF9}"/>
              </c:ext>
            </c:extLst>
          </c:dPt>
          <c:dPt>
            <c:idx val="4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E-8ECA-410B-BA3A-DC782A539BF9}"/>
              </c:ext>
            </c:extLst>
          </c:dPt>
          <c:dPt>
            <c:idx val="4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0-8ECA-410B-BA3A-DC782A539BF9}"/>
              </c:ext>
            </c:extLst>
          </c:dPt>
          <c:dPt>
            <c:idx val="4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2-8ECA-410B-BA3A-DC782A539BF9}"/>
              </c:ext>
            </c:extLst>
          </c:dPt>
          <c:dPt>
            <c:idx val="5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4-8ECA-410B-BA3A-DC782A539BF9}"/>
              </c:ext>
            </c:extLst>
          </c:dPt>
          <c:dPt>
            <c:idx val="5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6-8ECA-410B-BA3A-DC782A539BF9}"/>
              </c:ext>
            </c:extLst>
          </c:dPt>
          <c:dPt>
            <c:idx val="5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8-8ECA-410B-BA3A-DC782A539BF9}"/>
              </c:ext>
            </c:extLst>
          </c:dPt>
          <c:dPt>
            <c:idx val="5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A-8ECA-410B-BA3A-DC782A539BF9}"/>
              </c:ext>
            </c:extLst>
          </c:dPt>
          <c:dPt>
            <c:idx val="5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C-8ECA-410B-BA3A-DC782A539BF9}"/>
              </c:ext>
            </c:extLst>
          </c:dPt>
          <c:dPt>
            <c:idx val="6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E-8ECA-410B-BA3A-DC782A539BF9}"/>
              </c:ext>
            </c:extLst>
          </c:dPt>
          <c:cat>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Sheet'!$G$117:$G$178</c:f>
              <c:numCache>
                <c:formatCode>General</c:formatCode>
                <c:ptCount val="6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numCache>
            </c:numRef>
          </c:val>
          <c:extLst>
            <c:ext xmlns:c16="http://schemas.microsoft.com/office/drawing/2014/chart" uri="{C3380CC4-5D6E-409C-BE32-E72D297353CC}">
              <c16:uniqueId val="{0000003F-8ECA-410B-BA3A-DC782A539BF9}"/>
            </c:ext>
          </c:extLst>
        </c:ser>
        <c:dLbls>
          <c:showLegendKey val="0"/>
          <c:showVal val="0"/>
          <c:showCatName val="0"/>
          <c:showSerName val="0"/>
          <c:showPercent val="0"/>
          <c:showBubbleSize val="0"/>
        </c:dLbls>
        <c:gapWidth val="150"/>
        <c:overlap val="100"/>
        <c:axId val="482577240"/>
        <c:axId val="482577632"/>
      </c:barChart>
      <c:scatterChart>
        <c:scatterStyle val="lineMarker"/>
        <c:varyColors val="0"/>
        <c:ser>
          <c:idx val="3"/>
          <c:order val="2"/>
          <c:tx>
            <c:v>Pulse a</c:v>
          </c:tx>
          <c:spPr>
            <a:ln w="28575">
              <a:noFill/>
            </a:ln>
          </c:spPr>
          <c:marker>
            <c:symbol val="circle"/>
            <c:size val="6"/>
            <c:spPr>
              <a:solidFill>
                <a:schemeClr val="tx1"/>
              </a:solidFill>
              <a:ln>
                <a:solidFill>
                  <a:sysClr val="windowText" lastClr="000000"/>
                </a:solidFill>
              </a:ln>
            </c:spPr>
          </c:marker>
          <c:xVal>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Sheet'!$H$117:$H$178</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yVal>
          <c:smooth val="0"/>
          <c:extLst>
            <c:ext xmlns:c16="http://schemas.microsoft.com/office/drawing/2014/chart" uri="{C3380CC4-5D6E-409C-BE32-E72D297353CC}">
              <c16:uniqueId val="{00000040-8ECA-410B-BA3A-DC782A539BF9}"/>
            </c:ext>
          </c:extLst>
        </c:ser>
        <c:ser>
          <c:idx val="4"/>
          <c:order val="3"/>
          <c:tx>
            <c:v>Pulse b</c:v>
          </c:tx>
          <c:spPr>
            <a:ln w="28575">
              <a:noFill/>
            </a:ln>
          </c:spPr>
          <c:marker>
            <c:symbol val="circle"/>
            <c:size val="6"/>
            <c:spPr>
              <a:solidFill>
                <a:schemeClr val="bg1">
                  <a:lumMod val="75000"/>
                </a:schemeClr>
              </a:solidFill>
              <a:ln>
                <a:solidFill>
                  <a:schemeClr val="tx1"/>
                </a:solidFill>
              </a:ln>
            </c:spPr>
          </c:marker>
          <c:xVal>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Sheet'!$I$117:$I$178</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yVal>
          <c:smooth val="0"/>
          <c:extLst>
            <c:ext xmlns:c16="http://schemas.microsoft.com/office/drawing/2014/chart" uri="{C3380CC4-5D6E-409C-BE32-E72D297353CC}">
              <c16:uniqueId val="{00000041-8ECA-410B-BA3A-DC782A539BF9}"/>
            </c:ext>
          </c:extLst>
        </c:ser>
        <c:ser>
          <c:idx val="2"/>
          <c:order val="4"/>
          <c:tx>
            <c:v>Pulse Pressure a</c:v>
          </c:tx>
          <c:spPr>
            <a:ln w="28575">
              <a:noFill/>
            </a:ln>
          </c:spPr>
          <c:marker>
            <c:symbol val="square"/>
            <c:size val="6"/>
            <c:spPr>
              <a:solidFill>
                <a:schemeClr val="tx1"/>
              </a:solidFill>
              <a:ln>
                <a:solidFill>
                  <a:schemeClr val="tx1"/>
                </a:solidFill>
              </a:ln>
            </c:spPr>
          </c:marker>
          <c:xVal>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Sheet'!$V$117:$V$178</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yVal>
          <c:smooth val="0"/>
          <c:extLst>
            <c:ext xmlns:c16="http://schemas.microsoft.com/office/drawing/2014/chart" uri="{C3380CC4-5D6E-409C-BE32-E72D297353CC}">
              <c16:uniqueId val="{00000042-8ECA-410B-BA3A-DC782A539BF9}"/>
            </c:ext>
          </c:extLst>
        </c:ser>
        <c:ser>
          <c:idx val="5"/>
          <c:order val="5"/>
          <c:tx>
            <c:v>Pulse Pressure b</c:v>
          </c:tx>
          <c:spPr>
            <a:ln w="25400">
              <a:solidFill>
                <a:schemeClr val="tx1"/>
              </a:solidFill>
            </a:ln>
          </c:spPr>
          <c:marker>
            <c:symbol val="square"/>
            <c:size val="6"/>
            <c:spPr>
              <a:solidFill>
                <a:schemeClr val="bg1">
                  <a:lumMod val="75000"/>
                </a:schemeClr>
              </a:solidFill>
              <a:ln w="12700">
                <a:solidFill>
                  <a:schemeClr val="tx1"/>
                </a:solidFill>
              </a:ln>
            </c:spPr>
          </c:marker>
          <c:xVal>
            <c:strRef>
              <c:f>'Data Sheet'!$A$117:$A$178</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Sheet'!$W$117:$W$178</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yVal>
          <c:smooth val="0"/>
          <c:extLst>
            <c:ext xmlns:c16="http://schemas.microsoft.com/office/drawing/2014/chart" uri="{C3380CC4-5D6E-409C-BE32-E72D297353CC}">
              <c16:uniqueId val="{00000043-8ECA-410B-BA3A-DC782A539BF9}"/>
            </c:ext>
          </c:extLst>
        </c:ser>
        <c:dLbls>
          <c:showLegendKey val="0"/>
          <c:showVal val="0"/>
          <c:showCatName val="0"/>
          <c:showSerName val="0"/>
          <c:showPercent val="0"/>
          <c:showBubbleSize val="0"/>
        </c:dLbls>
        <c:axId val="482577240"/>
        <c:axId val="482577632"/>
      </c:scatterChart>
      <c:catAx>
        <c:axId val="482577240"/>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681318681318684"/>
              <c:y val="0.85909090909090913"/>
            </c:manualLayout>
          </c:layout>
          <c:overlay val="0"/>
          <c:spPr>
            <a:noFill/>
            <a:ln w="25400">
              <a:noFill/>
            </a:ln>
          </c:spPr>
        </c:title>
        <c:numFmt formatCode="General" sourceLinked="1"/>
        <c:majorTickMark val="out"/>
        <c:minorTickMark val="none"/>
        <c:tickLblPos val="nextTo"/>
        <c:spPr>
          <a:noFill/>
          <a:ln>
            <a:solidFill>
              <a:schemeClr val="tx1"/>
            </a:solidFill>
          </a:ln>
        </c:spPr>
        <c:txPr>
          <a:bodyPr rot="-5400000" vert="horz"/>
          <a:lstStyle/>
          <a:p>
            <a:pPr>
              <a:defRPr sz="900" b="1" i="0" u="none" strike="noStrike" baseline="0">
                <a:solidFill>
                  <a:schemeClr val="tx1"/>
                </a:solidFill>
                <a:latin typeface="Calibri"/>
                <a:ea typeface="Calibri"/>
                <a:cs typeface="Calibri"/>
              </a:defRPr>
            </a:pPr>
            <a:endParaRPr lang="en-US"/>
          </a:p>
        </c:txPr>
        <c:crossAx val="482577632"/>
        <c:crosses val="autoZero"/>
        <c:auto val="0"/>
        <c:lblAlgn val="ctr"/>
        <c:lblOffset val="100"/>
        <c:tickLblSkip val="1"/>
        <c:noMultiLvlLbl val="0"/>
      </c:catAx>
      <c:valAx>
        <c:axId val="482577632"/>
        <c:scaling>
          <c:orientation val="minMax"/>
        </c:scaling>
        <c:delete val="0"/>
        <c:axPos val="l"/>
        <c:majorGridlines>
          <c:spPr>
            <a:ln>
              <a:solidFill>
                <a:schemeClr val="tx1"/>
              </a:solidFill>
            </a:ln>
          </c:spPr>
        </c:majorGridlines>
        <c:numFmt formatCode="General" sourceLinked="1"/>
        <c:majorTickMark val="out"/>
        <c:minorTickMark val="none"/>
        <c:tickLblPos val="nextTo"/>
        <c:spPr>
          <a:ln>
            <a:solidFill>
              <a:schemeClr val="tx1"/>
            </a:solidFill>
          </a:ln>
        </c:spPr>
        <c:txPr>
          <a:bodyPr rot="0" vert="horz"/>
          <a:lstStyle/>
          <a:p>
            <a:pPr>
              <a:defRPr sz="1200" b="1" i="0" u="none" strike="noStrike" baseline="0">
                <a:solidFill>
                  <a:schemeClr val="tx1"/>
                </a:solidFill>
                <a:latin typeface="Calibri"/>
                <a:ea typeface="Calibri"/>
                <a:cs typeface="Calibri"/>
              </a:defRPr>
            </a:pPr>
            <a:endParaRPr lang="en-US"/>
          </a:p>
        </c:txPr>
        <c:crossAx val="482577240"/>
        <c:crosses val="autoZero"/>
        <c:crossBetween val="between"/>
        <c:majorUnit val="10"/>
      </c:valAx>
      <c:spPr>
        <a:noFill/>
        <a:ln w="25400">
          <a:noFill/>
        </a:ln>
      </c:spPr>
    </c:plotArea>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tabColor rgb="FFFF0000"/>
  </sheetPr>
  <sheetViews>
    <sheetView workbookViewId="0"/>
  </sheetViews>
  <pageMargins left="0.7" right="0.7" top="0.75" bottom="0.75" header="0.3" footer="0.3"/>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theme="0"/>
  </sheetPr>
  <sheetViews>
    <sheetView workbookViewId="0"/>
  </sheetViews>
  <pageMargins left="0.7" right="0.7" top="0.75" bottom="0.75" header="0.3" footer="0.3"/>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theme="4"/>
  </sheetPr>
  <sheetViews>
    <sheetView workbookViewId="0"/>
  </sheetViews>
  <pageMargins left="0.7" right="0.7" top="0.75" bottom="0.75" header="0.3" footer="0.3"/>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theme="9"/>
  </sheetPr>
  <sheetViews>
    <sheetView workbookViewId="0"/>
  </sheetViews>
  <pageMargins left="0.7" right="0.7" top="0.75" bottom="0.75" header="0.3" footer="0.3"/>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indexed="12"/>
  </sheetPr>
  <sheetViews>
    <sheetView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theme="0" tint="-0.249977111117893"/>
  </sheetPr>
  <sheetViews>
    <sheetView workbookViewId="0"/>
  </sheetViews>
  <pageMargins left="0.75" right="0.75" top="1" bottom="1" header="0.5" footer="0.5"/>
  <pageSetup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tabColor rgb="FF00B050"/>
  </sheetPr>
  <sheetViews>
    <sheetView zoomScale="90" workbookViewId="0"/>
  </sheetViews>
  <pageMargins left="0.7" right="0.7" top="0.75" bottom="0.75" header="0.3" footer="0.3"/>
  <pageSetup orientation="landscape" r:id="rId1"/>
  <headerFooter alignWithMargins="0"/>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tabColor theme="0"/>
  </sheetPr>
  <sheetViews>
    <sheetView zoomScale="90" workbookViewId="0"/>
  </sheetViews>
  <pageMargins left="0.7" right="0.7" top="0.75" bottom="0.75" header="0.3" footer="0.3"/>
  <pageSetup orientation="landscape" r:id="rId1"/>
  <headerFooter alignWithMargins="0"/>
  <drawing r:id="rId2"/>
</chartsheet>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9526</xdr:colOff>
      <xdr:row>54</xdr:row>
      <xdr:rowOff>9525</xdr:rowOff>
    </xdr:from>
    <xdr:to>
      <xdr:col>12</xdr:col>
      <xdr:colOff>438151</xdr:colOff>
      <xdr:row>57</xdr:row>
      <xdr:rowOff>104775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6" y="12915900"/>
          <a:ext cx="813435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OPTIONAL :  If you wish, you may continue the</a:t>
          </a:r>
          <a:r>
            <a:rPr lang="en-US" sz="1100" baseline="0">
              <a:solidFill>
                <a:schemeClr val="dk1"/>
              </a:solidFill>
              <a:latin typeface="+mn-lt"/>
              <a:ea typeface="+mn-ea"/>
              <a:cs typeface="+mn-cs"/>
            </a:rPr>
            <a:t> 4-day running averages from the preceding month at the beginning of the current month </a:t>
          </a:r>
          <a:r>
            <a:rPr lang="en-US" sz="1100">
              <a:solidFill>
                <a:schemeClr val="dk1"/>
              </a:solidFill>
              <a:latin typeface="+mn-lt"/>
              <a:ea typeface="+mn-ea"/>
              <a:cs typeface="+mn-cs"/>
            </a:rPr>
            <a:t>by recording the LAST SIX READINGS from the PRECEDING month below.</a:t>
          </a:r>
          <a:r>
            <a:rPr lang="en-US" sz="1100" baseline="0">
              <a:solidFill>
                <a:schemeClr val="dk1"/>
              </a:solidFill>
              <a:latin typeface="+mn-lt"/>
              <a:ea typeface="+mn-ea"/>
              <a:cs typeface="+mn-cs"/>
            </a:rPr>
            <a:t>  The continuing 4-day running averages will be included at the beginning of this month automatically.</a:t>
          </a:r>
          <a:endParaRPr lang="en-US" sz="1100">
            <a:solidFill>
              <a:schemeClr val="dk1"/>
            </a:solidFill>
            <a:latin typeface="+mn-lt"/>
            <a:ea typeface="+mn-ea"/>
            <a:cs typeface="+mn-cs"/>
          </a:endParaRPr>
        </a:p>
        <a:p>
          <a:endParaRPr lang="en-US" sz="1100"/>
        </a:p>
      </xdr:txBody>
    </xdr:sp>
    <xdr:clientData/>
  </xdr:twoCellAnchor>
  <xdr:twoCellAnchor>
    <xdr:from>
      <xdr:col>1</xdr:col>
      <xdr:colOff>7620</xdr:colOff>
      <xdr:row>69</xdr:row>
      <xdr:rowOff>1905</xdr:rowOff>
    </xdr:from>
    <xdr:to>
      <xdr:col>15</xdr:col>
      <xdr:colOff>40005</xdr:colOff>
      <xdr:row>75</xdr:row>
      <xdr:rowOff>106680</xdr:rowOff>
    </xdr:to>
    <xdr:sp macro="" textlink="">
      <xdr:nvSpPr>
        <xdr:cNvPr id="3" name="TextBox 2">
          <a:extLst>
            <a:ext uri="{FF2B5EF4-FFF2-40B4-BE49-F238E27FC236}">
              <a16:creationId xmlns:a16="http://schemas.microsoft.com/office/drawing/2014/main" id="{7DE64E4C-3D38-4392-8152-98D08691B20D}"/>
            </a:ext>
          </a:extLst>
        </xdr:cNvPr>
        <xdr:cNvSpPr txBox="1"/>
      </xdr:nvSpPr>
      <xdr:spPr>
        <a:xfrm>
          <a:off x="487680" y="13832205"/>
          <a:ext cx="9709785" cy="1202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Downloads are free for personal use but may not be sold.*</a:t>
          </a:r>
          <a:endParaRPr lang="en-US">
            <a:effectLst/>
          </a:endParaRPr>
        </a:p>
        <a:p>
          <a:pPr eaLnBrk="1" fontAlgn="auto" latinLnBrk="0" hangingPunct="1"/>
          <a:r>
            <a:rPr lang="en-US" sz="1100">
              <a:solidFill>
                <a:schemeClr val="dk1"/>
              </a:solidFill>
              <a:effectLst/>
              <a:latin typeface="+mn-lt"/>
              <a:ea typeface="+mn-ea"/>
              <a:cs typeface="+mn-cs"/>
            </a:rPr>
            <a:t>* All Vital Signs Tracking Websites and spreadsheets © 2011-2026 Ray L. Winstead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Be aware that U.S. federal laws, as well as international laws, give copyright owners intellectual property rights. For example, if you own copyrighted work, no one else can use your work without your permission as long as you are alive, plus an additional 95 years. If you use copyrighted material or images owned by a legal copyright owner, you will have to pay him (me) civil damages. If you use someone else's copyrighted material and commercially profit from that use, you will have to pay monetary damages, plus any monetary gain, to the copyright owner (me - RLW) as restitution.</a:t>
          </a:r>
          <a:endParaRPr lang="en-US">
            <a:effectLst/>
          </a:endParaRP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absoluteAnchor>
    <xdr:pos x="0" y="0"/>
    <xdr:ext cx="8657167" cy="6286500"/>
    <xdr:graphicFrame macro="">
      <xdr:nvGraphicFramePr>
        <xdr:cNvPr id="2" name="Shape">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0.06703</cdr:x>
      <cdr:y>0.84848</cdr:y>
    </cdr:from>
    <cdr:to>
      <cdr:x>0.2011</cdr:x>
      <cdr:y>0.87878</cdr:y>
    </cdr:to>
    <cdr:sp macro="" textlink="">
      <cdr:nvSpPr>
        <cdr:cNvPr id="2" name="TextBox 1"/>
        <cdr:cNvSpPr txBox="1"/>
      </cdr:nvSpPr>
      <cdr:spPr>
        <a:xfrm xmlns:a="http://schemas.openxmlformats.org/drawingml/2006/main">
          <a:off x="581009" y="5333996"/>
          <a:ext cx="1162085" cy="190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a</a:t>
          </a:r>
        </a:p>
      </cdr:txBody>
    </cdr:sp>
  </cdr:relSizeAnchor>
  <cdr:relSizeAnchor xmlns:cdr="http://schemas.openxmlformats.org/drawingml/2006/chartDrawing">
    <cdr:from>
      <cdr:x>0.1978</cdr:x>
      <cdr:y>0.84697</cdr:y>
    </cdr:from>
    <cdr:to>
      <cdr:x>0.33077</cdr:x>
      <cdr:y>0.8803</cdr:y>
    </cdr:to>
    <cdr:sp macro="" textlink="">
      <cdr:nvSpPr>
        <cdr:cNvPr id="3" name="TextBox 2"/>
        <cdr:cNvSpPr txBox="1"/>
      </cdr:nvSpPr>
      <cdr:spPr>
        <a:xfrm xmlns:a="http://schemas.openxmlformats.org/drawingml/2006/main">
          <a:off x="1714499" y="5324471"/>
          <a:ext cx="1152551"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b</a:t>
          </a:r>
        </a:p>
      </cdr:txBody>
    </cdr:sp>
  </cdr:relSizeAnchor>
  <cdr:relSizeAnchor xmlns:cdr="http://schemas.openxmlformats.org/drawingml/2006/chartDrawing">
    <cdr:from>
      <cdr:x>0.12395</cdr:x>
      <cdr:y>0.80303</cdr:y>
    </cdr:from>
    <cdr:to>
      <cdr:x>0.13134</cdr:x>
      <cdr:y>0.84315</cdr:y>
    </cdr:to>
    <cdr:sp macro="" textlink="">
      <cdr:nvSpPr>
        <cdr:cNvPr id="4" name="Rectangle 3"/>
        <cdr:cNvSpPr>
          <a:spLocks xmlns:a="http://schemas.openxmlformats.org/drawingml/2006/main" noChangeArrowheads="1"/>
        </cdr:cNvSpPr>
      </cdr:nvSpPr>
      <cdr:spPr bwMode="auto">
        <a:xfrm xmlns:a="http://schemas.openxmlformats.org/drawingml/2006/main" flipH="1">
          <a:off x="1074383" y="5048250"/>
          <a:ext cx="64008" cy="252214"/>
        </a:xfrm>
        <a:prstGeom xmlns:a="http://schemas.openxmlformats.org/drawingml/2006/main" prst="rect">
          <a:avLst/>
        </a:prstGeom>
        <a:solidFill xmlns:a="http://schemas.openxmlformats.org/drawingml/2006/main">
          <a:srgbClr val="FF0000"/>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0.26154</cdr:x>
      <cdr:y>0.80303</cdr:y>
    </cdr:from>
    <cdr:to>
      <cdr:x>0.26923</cdr:x>
      <cdr:y>0.84315</cdr:y>
    </cdr:to>
    <cdr:sp macro="" textlink="">
      <cdr:nvSpPr>
        <cdr:cNvPr id="5" name="Rectangle 4"/>
        <cdr:cNvSpPr>
          <a:spLocks xmlns:a="http://schemas.openxmlformats.org/drawingml/2006/main" noChangeAspect="1" noChangeArrowheads="1"/>
        </cdr:cNvSpPr>
      </cdr:nvSpPr>
      <cdr:spPr bwMode="auto">
        <a:xfrm xmlns:a="http://schemas.openxmlformats.org/drawingml/2006/main">
          <a:off x="2266930" y="5048250"/>
          <a:ext cx="66655" cy="252214"/>
        </a:xfrm>
        <a:prstGeom xmlns:a="http://schemas.openxmlformats.org/drawingml/2006/main" prst="rect">
          <a:avLst/>
        </a:prstGeom>
        <a:solidFill xmlns:a="http://schemas.openxmlformats.org/drawingml/2006/main">
          <a:srgbClr val="0000FF"/>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0.32858</cdr:x>
      <cdr:y>0.84697</cdr:y>
    </cdr:from>
    <cdr:to>
      <cdr:x>0.39781</cdr:x>
      <cdr:y>0.88484</cdr:y>
    </cdr:to>
    <cdr:sp macro="" textlink="">
      <cdr:nvSpPr>
        <cdr:cNvPr id="6" name="TextBox 5"/>
        <cdr:cNvSpPr txBox="1"/>
      </cdr:nvSpPr>
      <cdr:spPr>
        <a:xfrm xmlns:a="http://schemas.openxmlformats.org/drawingml/2006/main">
          <a:off x="2848008" y="5324502"/>
          <a:ext cx="600069" cy="2380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a:t>
          </a:r>
          <a:r>
            <a:rPr lang="en-US" sz="1100" baseline="0"/>
            <a:t> a</a:t>
          </a:r>
          <a:endParaRPr lang="en-US" sz="1100"/>
        </a:p>
      </cdr:txBody>
    </cdr:sp>
  </cdr:relSizeAnchor>
  <cdr:relSizeAnchor xmlns:cdr="http://schemas.openxmlformats.org/drawingml/2006/chartDrawing">
    <cdr:from>
      <cdr:x>0.35824</cdr:x>
      <cdr:y>0.82728</cdr:y>
    </cdr:from>
    <cdr:to>
      <cdr:x>0.36703</cdr:x>
      <cdr:y>0.83942</cdr:y>
    </cdr:to>
    <cdr:sp macro="" textlink="">
      <cdr:nvSpPr>
        <cdr:cNvPr id="8" name="Oval 7"/>
        <cdr:cNvSpPr>
          <a:spLocks xmlns:a="http://schemas.openxmlformats.org/drawingml/2006/main" noChangeAspect="1" noChangeArrowheads="1"/>
        </cdr:cNvSpPr>
      </cdr:nvSpPr>
      <cdr:spPr bwMode="auto">
        <a:xfrm xmlns:a="http://schemas.openxmlformats.org/drawingml/2006/main">
          <a:off x="3105145" y="5200667"/>
          <a:ext cx="76190" cy="76318"/>
        </a:xfrm>
        <a:prstGeom xmlns:a="http://schemas.openxmlformats.org/drawingml/2006/main" prst="ellipse">
          <a:avLst/>
        </a:prstGeom>
        <a:solidFill xmlns:a="http://schemas.openxmlformats.org/drawingml/2006/main">
          <a:schemeClr val="accent6">
            <a:lumMod val="50000"/>
          </a:schemeClr>
        </a:solidFill>
        <a:ln xmlns:a="http://schemas.openxmlformats.org/drawingml/2006/main" w="12700" algn="ctr">
          <a:solidFill>
            <a:schemeClr val="tx1"/>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0.39231</cdr:x>
      <cdr:y>0.84697</cdr:y>
    </cdr:from>
    <cdr:to>
      <cdr:x>0.47033</cdr:x>
      <cdr:y>0.87878</cdr:y>
    </cdr:to>
    <cdr:sp macro="" textlink="">
      <cdr:nvSpPr>
        <cdr:cNvPr id="9" name="TextBox 8"/>
        <cdr:cNvSpPr txBox="1"/>
      </cdr:nvSpPr>
      <cdr:spPr>
        <a:xfrm xmlns:a="http://schemas.openxmlformats.org/drawingml/2006/main">
          <a:off x="3400433" y="5324476"/>
          <a:ext cx="676268" cy="200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b</a:t>
          </a:r>
        </a:p>
      </cdr:txBody>
    </cdr:sp>
  </cdr:relSizeAnchor>
  <cdr:relSizeAnchor xmlns:cdr="http://schemas.openxmlformats.org/drawingml/2006/chartDrawing">
    <cdr:from>
      <cdr:x>0.63956</cdr:x>
      <cdr:y>0.8303</cdr:y>
    </cdr:from>
    <cdr:to>
      <cdr:x>0.648</cdr:x>
      <cdr:y>0.84194</cdr:y>
    </cdr:to>
    <cdr:sp macro="" textlink="">
      <cdr:nvSpPr>
        <cdr:cNvPr id="10" name="Rectangle 9"/>
        <cdr:cNvSpPr>
          <a:spLocks xmlns:a="http://schemas.openxmlformats.org/drawingml/2006/main"/>
        </cdr:cNvSpPr>
      </cdr:nvSpPr>
      <cdr:spPr>
        <a:xfrm xmlns:a="http://schemas.openxmlformats.org/drawingml/2006/main">
          <a:off x="5543550" y="5219700"/>
          <a:ext cx="73152" cy="73152"/>
        </a:xfrm>
        <a:prstGeom xmlns:a="http://schemas.openxmlformats.org/drawingml/2006/main" prst="rect">
          <a:avLst/>
        </a:prstGeom>
        <a:solidFill xmlns:a="http://schemas.openxmlformats.org/drawingml/2006/main">
          <a:schemeClr val="bg1">
            <a:lumMod val="75000"/>
          </a:schemeClr>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0.45824</cdr:x>
      <cdr:y>0.84697</cdr:y>
    </cdr:from>
    <cdr:to>
      <cdr:x>0.58901</cdr:x>
      <cdr:y>0.87727</cdr:y>
    </cdr:to>
    <cdr:sp macro="" textlink="">
      <cdr:nvSpPr>
        <cdr:cNvPr id="11" name="TextBox 10"/>
        <cdr:cNvSpPr txBox="1"/>
      </cdr:nvSpPr>
      <cdr:spPr>
        <a:xfrm xmlns:a="http://schemas.openxmlformats.org/drawingml/2006/main">
          <a:off x="3971925" y="5324475"/>
          <a:ext cx="1133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Pressure a</a:t>
          </a:r>
        </a:p>
      </cdr:txBody>
    </cdr:sp>
  </cdr:relSizeAnchor>
  <cdr:relSizeAnchor xmlns:cdr="http://schemas.openxmlformats.org/drawingml/2006/chartDrawing">
    <cdr:from>
      <cdr:x>0.58462</cdr:x>
      <cdr:y>0.84545</cdr:y>
    </cdr:from>
    <cdr:to>
      <cdr:x>0.71648</cdr:x>
      <cdr:y>0.87576</cdr:y>
    </cdr:to>
    <cdr:sp macro="" textlink="">
      <cdr:nvSpPr>
        <cdr:cNvPr id="12" name="TextBox 11"/>
        <cdr:cNvSpPr txBox="1"/>
      </cdr:nvSpPr>
      <cdr:spPr>
        <a:xfrm xmlns:a="http://schemas.openxmlformats.org/drawingml/2006/main">
          <a:off x="5067300" y="5314950"/>
          <a:ext cx="11430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Pulse Pressure b</a:t>
          </a:r>
          <a:endParaRPr lang="en-US"/>
        </a:p>
        <a:p xmlns:a="http://schemas.openxmlformats.org/drawingml/2006/main">
          <a:endParaRPr lang="en-US" sz="1100"/>
        </a:p>
      </cdr:txBody>
    </cdr:sp>
  </cdr:relSizeAnchor>
  <cdr:relSizeAnchor xmlns:cdr="http://schemas.openxmlformats.org/drawingml/2006/chartDrawing">
    <cdr:from>
      <cdr:x>0.21099</cdr:x>
      <cdr:y>0.95303</cdr:y>
    </cdr:from>
    <cdr:to>
      <cdr:x>0.22446</cdr:x>
      <cdr:y>0.96903</cdr:y>
    </cdr:to>
    <cdr:sp macro="" textlink="">
      <cdr:nvSpPr>
        <cdr:cNvPr id="13" name="Isosceles Triangle 12"/>
        <cdr:cNvSpPr>
          <a:spLocks xmlns:a="http://schemas.openxmlformats.org/drawingml/2006/main" noChangeAspect="1"/>
        </cdr:cNvSpPr>
      </cdr:nvSpPr>
      <cdr:spPr>
        <a:xfrm xmlns:a="http://schemas.openxmlformats.org/drawingml/2006/main">
          <a:off x="1828779" y="5991229"/>
          <a:ext cx="116755" cy="100584"/>
        </a:xfrm>
        <a:prstGeom xmlns:a="http://schemas.openxmlformats.org/drawingml/2006/main" prst="triangle">
          <a:avLst/>
        </a:prstGeom>
        <a:solidFill xmlns:a="http://schemas.openxmlformats.org/drawingml/2006/main">
          <a:schemeClr val="bg1"/>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0.41868</cdr:x>
      <cdr:y>0.82879</cdr:y>
    </cdr:from>
    <cdr:to>
      <cdr:x>0.42747</cdr:x>
      <cdr:y>0.84093</cdr:y>
    </cdr:to>
    <cdr:sp macro="" textlink="">
      <cdr:nvSpPr>
        <cdr:cNvPr id="14" name="Oval 13"/>
        <cdr:cNvSpPr>
          <a:spLocks xmlns:a="http://schemas.openxmlformats.org/drawingml/2006/main" noChangeAspect="1" noChangeArrowheads="1"/>
        </cdr:cNvSpPr>
      </cdr:nvSpPr>
      <cdr:spPr bwMode="auto">
        <a:xfrm xmlns:a="http://schemas.openxmlformats.org/drawingml/2006/main">
          <a:off x="3629025" y="5210175"/>
          <a:ext cx="76190" cy="76318"/>
        </a:xfrm>
        <a:prstGeom xmlns:a="http://schemas.openxmlformats.org/drawingml/2006/main" prst="ellipse">
          <a:avLst/>
        </a:prstGeom>
        <a:solidFill xmlns:a="http://schemas.openxmlformats.org/drawingml/2006/main">
          <a:srgbClr val="FFFF00"/>
        </a:solidFill>
        <a:ln xmlns:a="http://schemas.openxmlformats.org/drawingml/2006/main" w="12700"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0.51319</cdr:x>
      <cdr:y>0.82879</cdr:y>
    </cdr:from>
    <cdr:to>
      <cdr:x>0.52163</cdr:x>
      <cdr:y>0.84042</cdr:y>
    </cdr:to>
    <cdr:sp macro="" textlink="">
      <cdr:nvSpPr>
        <cdr:cNvPr id="15" name="Rectangle 14"/>
        <cdr:cNvSpPr>
          <a:spLocks xmlns:a="http://schemas.openxmlformats.org/drawingml/2006/main"/>
        </cdr:cNvSpPr>
      </cdr:nvSpPr>
      <cdr:spPr>
        <a:xfrm xmlns:a="http://schemas.openxmlformats.org/drawingml/2006/main">
          <a:off x="4448175" y="5210175"/>
          <a:ext cx="73152" cy="73152"/>
        </a:xfrm>
        <a:prstGeom xmlns:a="http://schemas.openxmlformats.org/drawingml/2006/main" prst="rect">
          <a:avLst/>
        </a:prstGeom>
        <a:solidFill xmlns:a="http://schemas.openxmlformats.org/drawingml/2006/main">
          <a:srgbClr val="00B05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0.0923</cdr:x>
      <cdr:y>0.95303</cdr:y>
    </cdr:from>
    <cdr:to>
      <cdr:x>0.10749</cdr:x>
      <cdr:y>0.96903</cdr:y>
    </cdr:to>
    <cdr:sp macro="" textlink="">
      <cdr:nvSpPr>
        <cdr:cNvPr id="16" name="Heart 15"/>
        <cdr:cNvSpPr>
          <a:spLocks xmlns:a="http://schemas.openxmlformats.org/drawingml/2006/main" noChangeAspect="1"/>
        </cdr:cNvSpPr>
      </cdr:nvSpPr>
      <cdr:spPr>
        <a:xfrm xmlns:a="http://schemas.openxmlformats.org/drawingml/2006/main">
          <a:off x="800062" y="5991198"/>
          <a:ext cx="131663" cy="100584"/>
        </a:xfrm>
        <a:prstGeom xmlns:a="http://schemas.openxmlformats.org/drawingml/2006/main" prst="heart">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0.31978</cdr:x>
      <cdr:y>0.95152</cdr:y>
    </cdr:from>
    <cdr:to>
      <cdr:x>0.33877</cdr:x>
      <cdr:y>0.97479</cdr:y>
    </cdr:to>
    <cdr:sp macro="" textlink="">
      <cdr:nvSpPr>
        <cdr:cNvPr id="17" name="Plus 16"/>
        <cdr:cNvSpPr>
          <a:spLocks xmlns:a="http://schemas.openxmlformats.org/drawingml/2006/main" noChangeAspect="1"/>
        </cdr:cNvSpPr>
      </cdr:nvSpPr>
      <cdr:spPr>
        <a:xfrm xmlns:a="http://schemas.openxmlformats.org/drawingml/2006/main">
          <a:off x="2771755" y="5981704"/>
          <a:ext cx="164601" cy="146287"/>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0.43846</cdr:x>
      <cdr:y>0.95455</cdr:y>
    </cdr:from>
    <cdr:to>
      <cdr:x>0.45143</cdr:x>
      <cdr:y>0.972</cdr:y>
    </cdr:to>
    <cdr:sp macro="" textlink="">
      <cdr:nvSpPr>
        <cdr:cNvPr id="18" name="Flowchart: Or 17"/>
        <cdr:cNvSpPr>
          <a:spLocks xmlns:a="http://schemas.openxmlformats.org/drawingml/2006/main" noChangeAspect="1"/>
        </cdr:cNvSpPr>
      </cdr:nvSpPr>
      <cdr:spPr>
        <a:xfrm xmlns:a="http://schemas.openxmlformats.org/drawingml/2006/main">
          <a:off x="3800475" y="6000754"/>
          <a:ext cx="112421" cy="109699"/>
        </a:xfrm>
        <a:prstGeom xmlns:a="http://schemas.openxmlformats.org/drawingml/2006/main" prst="flowChartOr">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0.55275</cdr:x>
      <cdr:y>0.95151</cdr:y>
    </cdr:from>
    <cdr:to>
      <cdr:x>0.57324</cdr:x>
      <cdr:y>0.97479</cdr:y>
    </cdr:to>
    <cdr:sp macro="" textlink="">
      <cdr:nvSpPr>
        <cdr:cNvPr id="19" name="5-Point Star 18"/>
        <cdr:cNvSpPr>
          <a:spLocks xmlns:a="http://schemas.openxmlformats.org/drawingml/2006/main" noChangeAspect="1"/>
        </cdr:cNvSpPr>
      </cdr:nvSpPr>
      <cdr:spPr>
        <a:xfrm xmlns:a="http://schemas.openxmlformats.org/drawingml/2006/main">
          <a:off x="4791099" y="5981698"/>
          <a:ext cx="177602" cy="146350"/>
        </a:xfrm>
        <a:prstGeom xmlns:a="http://schemas.openxmlformats.org/drawingml/2006/main" prst="star5">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0.65385</cdr:x>
      <cdr:y>0.94848</cdr:y>
    </cdr:from>
    <cdr:to>
      <cdr:x>0.67495</cdr:x>
      <cdr:y>0.97758</cdr:y>
    </cdr:to>
    <cdr:sp macro="" textlink="">
      <cdr:nvSpPr>
        <cdr:cNvPr id="20" name="Multiply 19"/>
        <cdr:cNvSpPr>
          <a:spLocks xmlns:a="http://schemas.openxmlformats.org/drawingml/2006/main" noChangeAspect="1"/>
        </cdr:cNvSpPr>
      </cdr:nvSpPr>
      <cdr:spPr>
        <a:xfrm xmlns:a="http://schemas.openxmlformats.org/drawingml/2006/main">
          <a:off x="5667409" y="5962620"/>
          <a:ext cx="182890" cy="182937"/>
        </a:xfrm>
        <a:prstGeom xmlns:a="http://schemas.openxmlformats.org/drawingml/2006/main" prst="mathMultiply">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0.76373</cdr:x>
      <cdr:y>0.95455</cdr:y>
    </cdr:from>
    <cdr:to>
      <cdr:x>0.78126</cdr:x>
      <cdr:y>0.972</cdr:y>
    </cdr:to>
    <cdr:sp macro="" textlink="">
      <cdr:nvSpPr>
        <cdr:cNvPr id="21" name="Flowchart: Magnetic Disk 20"/>
        <cdr:cNvSpPr>
          <a:spLocks xmlns:a="http://schemas.openxmlformats.org/drawingml/2006/main" noChangeAspect="1"/>
        </cdr:cNvSpPr>
      </cdr:nvSpPr>
      <cdr:spPr>
        <a:xfrm xmlns:a="http://schemas.openxmlformats.org/drawingml/2006/main">
          <a:off x="6619808" y="6000780"/>
          <a:ext cx="151946" cy="109700"/>
        </a:xfrm>
        <a:prstGeom xmlns:a="http://schemas.openxmlformats.org/drawingml/2006/main" prst="flowChartMagneticDisk">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0.88792</cdr:x>
      <cdr:y>0.95152</cdr:y>
    </cdr:from>
    <cdr:to>
      <cdr:x>0.90009</cdr:x>
      <cdr:y>0.97334</cdr:y>
    </cdr:to>
    <cdr:sp macro="" textlink="">
      <cdr:nvSpPr>
        <cdr:cNvPr id="22" name="Flowchart: Merge 21"/>
        <cdr:cNvSpPr>
          <a:spLocks xmlns:a="http://schemas.openxmlformats.org/drawingml/2006/main" noChangeAspect="1"/>
        </cdr:cNvSpPr>
      </cdr:nvSpPr>
      <cdr:spPr>
        <a:xfrm xmlns:a="http://schemas.openxmlformats.org/drawingml/2006/main">
          <a:off x="7696263" y="5981730"/>
          <a:ext cx="105486" cy="137172"/>
        </a:xfrm>
        <a:prstGeom xmlns:a="http://schemas.openxmlformats.org/drawingml/2006/main" prst="flowChartMerge">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0.06154</cdr:x>
      <cdr:y>0.96818</cdr:y>
    </cdr:from>
    <cdr:to>
      <cdr:x>0.15714</cdr:x>
      <cdr:y>1</cdr:y>
    </cdr:to>
    <cdr:sp macro="" textlink="">
      <cdr:nvSpPr>
        <cdr:cNvPr id="23" name="TextBox 22"/>
        <cdr:cNvSpPr txBox="1"/>
      </cdr:nvSpPr>
      <cdr:spPr>
        <a:xfrm xmlns:a="http://schemas.openxmlformats.org/drawingml/2006/main">
          <a:off x="533413" y="6086475"/>
          <a:ext cx="828662"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Med/activ  1</a:t>
          </a:r>
        </a:p>
      </cdr:txBody>
    </cdr:sp>
  </cdr:relSizeAnchor>
  <cdr:relSizeAnchor xmlns:cdr="http://schemas.openxmlformats.org/drawingml/2006/chartDrawing">
    <cdr:from>
      <cdr:x>0.17802</cdr:x>
      <cdr:y>0.9697</cdr:y>
    </cdr:from>
    <cdr:to>
      <cdr:x>0.27363</cdr:x>
      <cdr:y>0.99697</cdr:y>
    </cdr:to>
    <cdr:sp macro="" textlink="">
      <cdr:nvSpPr>
        <cdr:cNvPr id="24" name="TextBox 23"/>
        <cdr:cNvSpPr txBox="1"/>
      </cdr:nvSpPr>
      <cdr:spPr>
        <a:xfrm xmlns:a="http://schemas.openxmlformats.org/drawingml/2006/main">
          <a:off x="1543050" y="6096000"/>
          <a:ext cx="8286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2</a:t>
          </a:r>
          <a:endParaRPr lang="en-US" sz="900"/>
        </a:p>
        <a:p xmlns:a="http://schemas.openxmlformats.org/drawingml/2006/main">
          <a:endParaRPr lang="en-US" sz="1100"/>
        </a:p>
      </cdr:txBody>
    </cdr:sp>
  </cdr:relSizeAnchor>
  <cdr:relSizeAnchor xmlns:cdr="http://schemas.openxmlformats.org/drawingml/2006/chartDrawing">
    <cdr:from>
      <cdr:x>0.28901</cdr:x>
      <cdr:y>0.9697</cdr:y>
    </cdr:from>
    <cdr:to>
      <cdr:x>0.38571</cdr:x>
      <cdr:y>0.99697</cdr:y>
    </cdr:to>
    <cdr:sp macro="" textlink="">
      <cdr:nvSpPr>
        <cdr:cNvPr id="25" name="TextBox 24"/>
        <cdr:cNvSpPr txBox="1"/>
      </cdr:nvSpPr>
      <cdr:spPr>
        <a:xfrm xmlns:a="http://schemas.openxmlformats.org/drawingml/2006/main">
          <a:off x="2505076" y="6096000"/>
          <a:ext cx="83820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3</a:t>
          </a:r>
        </a:p>
        <a:p xmlns:a="http://schemas.openxmlformats.org/drawingml/2006/main">
          <a:endParaRPr lang="en-US" sz="1100"/>
        </a:p>
      </cdr:txBody>
    </cdr:sp>
  </cdr:relSizeAnchor>
  <cdr:relSizeAnchor xmlns:cdr="http://schemas.openxmlformats.org/drawingml/2006/chartDrawing">
    <cdr:from>
      <cdr:x>0.4044</cdr:x>
      <cdr:y>0.97121</cdr:y>
    </cdr:from>
    <cdr:to>
      <cdr:x>0.5044</cdr:x>
      <cdr:y>1</cdr:y>
    </cdr:to>
    <cdr:sp macro="" textlink="">
      <cdr:nvSpPr>
        <cdr:cNvPr id="26" name="TextBox 25"/>
        <cdr:cNvSpPr txBox="1"/>
      </cdr:nvSpPr>
      <cdr:spPr>
        <a:xfrm xmlns:a="http://schemas.openxmlformats.org/drawingml/2006/main">
          <a:off x="3505201" y="6115050"/>
          <a:ext cx="866774" cy="1809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4</a:t>
          </a:r>
        </a:p>
        <a:p xmlns:a="http://schemas.openxmlformats.org/drawingml/2006/main">
          <a:endParaRPr lang="en-US" sz="1100"/>
        </a:p>
      </cdr:txBody>
    </cdr:sp>
  </cdr:relSizeAnchor>
  <cdr:relSizeAnchor xmlns:cdr="http://schemas.openxmlformats.org/drawingml/2006/chartDrawing">
    <cdr:from>
      <cdr:x>0.52308</cdr:x>
      <cdr:y>0.97121</cdr:y>
    </cdr:from>
    <cdr:to>
      <cdr:x>0.61868</cdr:x>
      <cdr:y>0.99848</cdr:y>
    </cdr:to>
    <cdr:sp macro="" textlink="">
      <cdr:nvSpPr>
        <cdr:cNvPr id="27" name="TextBox 26"/>
        <cdr:cNvSpPr txBox="1"/>
      </cdr:nvSpPr>
      <cdr:spPr>
        <a:xfrm xmlns:a="http://schemas.openxmlformats.org/drawingml/2006/main">
          <a:off x="4533900" y="6105525"/>
          <a:ext cx="8286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5</a:t>
          </a:r>
        </a:p>
        <a:p xmlns:a="http://schemas.openxmlformats.org/drawingml/2006/main">
          <a:endParaRPr lang="en-US" sz="1100"/>
        </a:p>
      </cdr:txBody>
    </cdr:sp>
  </cdr:relSizeAnchor>
  <cdr:relSizeAnchor xmlns:cdr="http://schemas.openxmlformats.org/drawingml/2006/chartDrawing">
    <cdr:from>
      <cdr:x>0.62527</cdr:x>
      <cdr:y>0.96515</cdr:y>
    </cdr:from>
    <cdr:to>
      <cdr:x>0.72747</cdr:x>
      <cdr:y>0.99848</cdr:y>
    </cdr:to>
    <cdr:sp macro="" textlink="">
      <cdr:nvSpPr>
        <cdr:cNvPr id="28" name="TextBox 27"/>
        <cdr:cNvSpPr txBox="1"/>
      </cdr:nvSpPr>
      <cdr:spPr>
        <a:xfrm xmlns:a="http://schemas.openxmlformats.org/drawingml/2006/main">
          <a:off x="5419724" y="6067425"/>
          <a:ext cx="88582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0.62527</cdr:x>
      <cdr:y>0.9697</cdr:y>
    </cdr:from>
    <cdr:to>
      <cdr:x>0.71429</cdr:x>
      <cdr:y>1</cdr:y>
    </cdr:to>
    <cdr:sp macro="" textlink="">
      <cdr:nvSpPr>
        <cdr:cNvPr id="29" name="TextBox 28"/>
        <cdr:cNvSpPr txBox="1"/>
      </cdr:nvSpPr>
      <cdr:spPr>
        <a:xfrm xmlns:a="http://schemas.openxmlformats.org/drawingml/2006/main">
          <a:off x="5419725" y="6096001"/>
          <a:ext cx="771525" cy="1904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6</a:t>
          </a:r>
        </a:p>
        <a:p xmlns:a="http://schemas.openxmlformats.org/drawingml/2006/main">
          <a:endParaRPr lang="en-US" sz="1100"/>
        </a:p>
      </cdr:txBody>
    </cdr:sp>
  </cdr:relSizeAnchor>
  <cdr:relSizeAnchor xmlns:cdr="http://schemas.openxmlformats.org/drawingml/2006/chartDrawing">
    <cdr:from>
      <cdr:x>0.73516</cdr:x>
      <cdr:y>0.9697</cdr:y>
    </cdr:from>
    <cdr:to>
      <cdr:x>0.82527</cdr:x>
      <cdr:y>1</cdr:y>
    </cdr:to>
    <cdr:sp macro="" textlink="">
      <cdr:nvSpPr>
        <cdr:cNvPr id="30" name="TextBox 29"/>
        <cdr:cNvSpPr txBox="1"/>
      </cdr:nvSpPr>
      <cdr:spPr>
        <a:xfrm xmlns:a="http://schemas.openxmlformats.org/drawingml/2006/main">
          <a:off x="6372226" y="6096000"/>
          <a:ext cx="78105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7</a:t>
          </a:r>
        </a:p>
        <a:p xmlns:a="http://schemas.openxmlformats.org/drawingml/2006/main">
          <a:endParaRPr lang="en-US" sz="1100"/>
        </a:p>
      </cdr:txBody>
    </cdr:sp>
  </cdr:relSizeAnchor>
  <cdr:relSizeAnchor xmlns:cdr="http://schemas.openxmlformats.org/drawingml/2006/chartDrawing">
    <cdr:from>
      <cdr:x>0.85604</cdr:x>
      <cdr:y>0.9697</cdr:y>
    </cdr:from>
    <cdr:to>
      <cdr:x>0.95165</cdr:x>
      <cdr:y>1</cdr:y>
    </cdr:to>
    <cdr:sp macro="" textlink="">
      <cdr:nvSpPr>
        <cdr:cNvPr id="31" name="TextBox 30"/>
        <cdr:cNvSpPr txBox="1"/>
      </cdr:nvSpPr>
      <cdr:spPr>
        <a:xfrm xmlns:a="http://schemas.openxmlformats.org/drawingml/2006/main">
          <a:off x="7419977" y="6096000"/>
          <a:ext cx="828674"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8</a:t>
          </a:r>
        </a:p>
        <a:p xmlns:a="http://schemas.openxmlformats.org/drawingml/2006/main">
          <a:endParaRPr lang="en-US"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8657167" cy="6286500"/>
    <xdr:graphicFrame macro="">
      <xdr:nvGraphicFramePr>
        <xdr:cNvPr id="2" name="Shape">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0.06703</cdr:x>
      <cdr:y>0.84848</cdr:y>
    </cdr:from>
    <cdr:to>
      <cdr:x>0.2011</cdr:x>
      <cdr:y>0.87878</cdr:y>
    </cdr:to>
    <cdr:sp macro="" textlink="">
      <cdr:nvSpPr>
        <cdr:cNvPr id="2" name="TextBox 1"/>
        <cdr:cNvSpPr txBox="1"/>
      </cdr:nvSpPr>
      <cdr:spPr>
        <a:xfrm xmlns:a="http://schemas.openxmlformats.org/drawingml/2006/main">
          <a:off x="581009" y="5333996"/>
          <a:ext cx="1162085" cy="190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a</a:t>
          </a:r>
        </a:p>
      </cdr:txBody>
    </cdr:sp>
  </cdr:relSizeAnchor>
  <cdr:relSizeAnchor xmlns:cdr="http://schemas.openxmlformats.org/drawingml/2006/chartDrawing">
    <cdr:from>
      <cdr:x>0.1978</cdr:x>
      <cdr:y>0.84697</cdr:y>
    </cdr:from>
    <cdr:to>
      <cdr:x>0.33077</cdr:x>
      <cdr:y>0.8803</cdr:y>
    </cdr:to>
    <cdr:sp macro="" textlink="">
      <cdr:nvSpPr>
        <cdr:cNvPr id="3" name="TextBox 2"/>
        <cdr:cNvSpPr txBox="1"/>
      </cdr:nvSpPr>
      <cdr:spPr>
        <a:xfrm xmlns:a="http://schemas.openxmlformats.org/drawingml/2006/main">
          <a:off x="1714499" y="5324471"/>
          <a:ext cx="1152551"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b</a:t>
          </a:r>
        </a:p>
      </cdr:txBody>
    </cdr:sp>
  </cdr:relSizeAnchor>
  <cdr:relSizeAnchor xmlns:cdr="http://schemas.openxmlformats.org/drawingml/2006/chartDrawing">
    <cdr:from>
      <cdr:x>0.12395</cdr:x>
      <cdr:y>0.80303</cdr:y>
    </cdr:from>
    <cdr:to>
      <cdr:x>0.13134</cdr:x>
      <cdr:y>0.84315</cdr:y>
    </cdr:to>
    <cdr:sp macro="" textlink="">
      <cdr:nvSpPr>
        <cdr:cNvPr id="4" name="Rectangle 3"/>
        <cdr:cNvSpPr>
          <a:spLocks xmlns:a="http://schemas.openxmlformats.org/drawingml/2006/main" noChangeArrowheads="1"/>
        </cdr:cNvSpPr>
      </cdr:nvSpPr>
      <cdr:spPr bwMode="auto">
        <a:xfrm xmlns:a="http://schemas.openxmlformats.org/drawingml/2006/main" flipH="1">
          <a:off x="1074383" y="5048250"/>
          <a:ext cx="64008" cy="252214"/>
        </a:xfrm>
        <a:prstGeom xmlns:a="http://schemas.openxmlformats.org/drawingml/2006/main" prst="rect">
          <a:avLst/>
        </a:prstGeom>
        <a:solidFill xmlns:a="http://schemas.openxmlformats.org/drawingml/2006/main">
          <a:schemeClr val="tx1"/>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0.26154</cdr:x>
      <cdr:y>0.80303</cdr:y>
    </cdr:from>
    <cdr:to>
      <cdr:x>0.26923</cdr:x>
      <cdr:y>0.84315</cdr:y>
    </cdr:to>
    <cdr:sp macro="" textlink="">
      <cdr:nvSpPr>
        <cdr:cNvPr id="5" name="Rectangle 4"/>
        <cdr:cNvSpPr>
          <a:spLocks xmlns:a="http://schemas.openxmlformats.org/drawingml/2006/main" noChangeAspect="1" noChangeArrowheads="1"/>
        </cdr:cNvSpPr>
      </cdr:nvSpPr>
      <cdr:spPr bwMode="auto">
        <a:xfrm xmlns:a="http://schemas.openxmlformats.org/drawingml/2006/main">
          <a:off x="2266930" y="5048250"/>
          <a:ext cx="66655" cy="252214"/>
        </a:xfrm>
        <a:prstGeom xmlns:a="http://schemas.openxmlformats.org/drawingml/2006/main" prst="rect">
          <a:avLst/>
        </a:prstGeom>
        <a:solidFill xmlns:a="http://schemas.openxmlformats.org/drawingml/2006/main">
          <a:schemeClr val="bg1">
            <a:lumMod val="75000"/>
          </a:schemeClr>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0.32858</cdr:x>
      <cdr:y>0.84697</cdr:y>
    </cdr:from>
    <cdr:to>
      <cdr:x>0.39781</cdr:x>
      <cdr:y>0.88484</cdr:y>
    </cdr:to>
    <cdr:sp macro="" textlink="">
      <cdr:nvSpPr>
        <cdr:cNvPr id="6" name="TextBox 5"/>
        <cdr:cNvSpPr txBox="1"/>
      </cdr:nvSpPr>
      <cdr:spPr>
        <a:xfrm xmlns:a="http://schemas.openxmlformats.org/drawingml/2006/main">
          <a:off x="2848008" y="5324502"/>
          <a:ext cx="600069" cy="2380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a:t>
          </a:r>
          <a:r>
            <a:rPr lang="en-US" sz="1100" baseline="0"/>
            <a:t> a</a:t>
          </a:r>
          <a:endParaRPr lang="en-US" sz="1100"/>
        </a:p>
      </cdr:txBody>
    </cdr:sp>
  </cdr:relSizeAnchor>
  <cdr:relSizeAnchor xmlns:cdr="http://schemas.openxmlformats.org/drawingml/2006/chartDrawing">
    <cdr:from>
      <cdr:x>0.35824</cdr:x>
      <cdr:y>0.82728</cdr:y>
    </cdr:from>
    <cdr:to>
      <cdr:x>0.36703</cdr:x>
      <cdr:y>0.83942</cdr:y>
    </cdr:to>
    <cdr:sp macro="" textlink="">
      <cdr:nvSpPr>
        <cdr:cNvPr id="8" name="Oval 7"/>
        <cdr:cNvSpPr>
          <a:spLocks xmlns:a="http://schemas.openxmlformats.org/drawingml/2006/main" noChangeAspect="1" noChangeArrowheads="1"/>
        </cdr:cNvSpPr>
      </cdr:nvSpPr>
      <cdr:spPr bwMode="auto">
        <a:xfrm xmlns:a="http://schemas.openxmlformats.org/drawingml/2006/main">
          <a:off x="3105145" y="5200667"/>
          <a:ext cx="76190" cy="76318"/>
        </a:xfrm>
        <a:prstGeom xmlns:a="http://schemas.openxmlformats.org/drawingml/2006/main" prst="ellipse">
          <a:avLst/>
        </a:prstGeom>
        <a:solidFill xmlns:a="http://schemas.openxmlformats.org/drawingml/2006/main">
          <a:schemeClr val="tx1"/>
        </a:solidFill>
        <a:ln xmlns:a="http://schemas.openxmlformats.org/drawingml/2006/main" w="12700" algn="ctr">
          <a:solidFill>
            <a:schemeClr val="tx1"/>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0.39231</cdr:x>
      <cdr:y>0.84697</cdr:y>
    </cdr:from>
    <cdr:to>
      <cdr:x>0.47033</cdr:x>
      <cdr:y>0.87878</cdr:y>
    </cdr:to>
    <cdr:sp macro="" textlink="">
      <cdr:nvSpPr>
        <cdr:cNvPr id="9" name="TextBox 8"/>
        <cdr:cNvSpPr txBox="1"/>
      </cdr:nvSpPr>
      <cdr:spPr>
        <a:xfrm xmlns:a="http://schemas.openxmlformats.org/drawingml/2006/main">
          <a:off x="3400433" y="5324476"/>
          <a:ext cx="676268" cy="200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b</a:t>
          </a:r>
        </a:p>
      </cdr:txBody>
    </cdr:sp>
  </cdr:relSizeAnchor>
  <cdr:relSizeAnchor xmlns:cdr="http://schemas.openxmlformats.org/drawingml/2006/chartDrawing">
    <cdr:from>
      <cdr:x>0.63956</cdr:x>
      <cdr:y>0.8303</cdr:y>
    </cdr:from>
    <cdr:to>
      <cdr:x>0.648</cdr:x>
      <cdr:y>0.84194</cdr:y>
    </cdr:to>
    <cdr:sp macro="" textlink="">
      <cdr:nvSpPr>
        <cdr:cNvPr id="10" name="Rectangle 9"/>
        <cdr:cNvSpPr>
          <a:spLocks xmlns:a="http://schemas.openxmlformats.org/drawingml/2006/main"/>
        </cdr:cNvSpPr>
      </cdr:nvSpPr>
      <cdr:spPr>
        <a:xfrm xmlns:a="http://schemas.openxmlformats.org/drawingml/2006/main">
          <a:off x="5543550" y="5219700"/>
          <a:ext cx="73152" cy="73152"/>
        </a:xfrm>
        <a:prstGeom xmlns:a="http://schemas.openxmlformats.org/drawingml/2006/main" prst="rect">
          <a:avLst/>
        </a:prstGeom>
        <a:solidFill xmlns:a="http://schemas.openxmlformats.org/drawingml/2006/main">
          <a:schemeClr val="bg1">
            <a:lumMod val="75000"/>
          </a:schemeClr>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0.45824</cdr:x>
      <cdr:y>0.84697</cdr:y>
    </cdr:from>
    <cdr:to>
      <cdr:x>0.58901</cdr:x>
      <cdr:y>0.87727</cdr:y>
    </cdr:to>
    <cdr:sp macro="" textlink="">
      <cdr:nvSpPr>
        <cdr:cNvPr id="11" name="TextBox 10"/>
        <cdr:cNvSpPr txBox="1"/>
      </cdr:nvSpPr>
      <cdr:spPr>
        <a:xfrm xmlns:a="http://schemas.openxmlformats.org/drawingml/2006/main">
          <a:off x="3971925" y="5324475"/>
          <a:ext cx="1133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Pressure a</a:t>
          </a:r>
        </a:p>
      </cdr:txBody>
    </cdr:sp>
  </cdr:relSizeAnchor>
  <cdr:relSizeAnchor xmlns:cdr="http://schemas.openxmlformats.org/drawingml/2006/chartDrawing">
    <cdr:from>
      <cdr:x>0.58462</cdr:x>
      <cdr:y>0.84545</cdr:y>
    </cdr:from>
    <cdr:to>
      <cdr:x>0.71648</cdr:x>
      <cdr:y>0.87576</cdr:y>
    </cdr:to>
    <cdr:sp macro="" textlink="">
      <cdr:nvSpPr>
        <cdr:cNvPr id="12" name="TextBox 11"/>
        <cdr:cNvSpPr txBox="1"/>
      </cdr:nvSpPr>
      <cdr:spPr>
        <a:xfrm xmlns:a="http://schemas.openxmlformats.org/drawingml/2006/main">
          <a:off x="5067300" y="5314950"/>
          <a:ext cx="11430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Pulse Pressure b</a:t>
          </a:r>
          <a:endParaRPr lang="en-US"/>
        </a:p>
        <a:p xmlns:a="http://schemas.openxmlformats.org/drawingml/2006/main">
          <a:endParaRPr lang="en-US" sz="1100"/>
        </a:p>
      </cdr:txBody>
    </cdr:sp>
  </cdr:relSizeAnchor>
  <cdr:relSizeAnchor xmlns:cdr="http://schemas.openxmlformats.org/drawingml/2006/chartDrawing">
    <cdr:from>
      <cdr:x>0.21099</cdr:x>
      <cdr:y>0.95303</cdr:y>
    </cdr:from>
    <cdr:to>
      <cdr:x>0.22446</cdr:x>
      <cdr:y>0.96903</cdr:y>
    </cdr:to>
    <cdr:sp macro="" textlink="">
      <cdr:nvSpPr>
        <cdr:cNvPr id="13" name="Isosceles Triangle 12"/>
        <cdr:cNvSpPr>
          <a:spLocks xmlns:a="http://schemas.openxmlformats.org/drawingml/2006/main" noChangeAspect="1"/>
        </cdr:cNvSpPr>
      </cdr:nvSpPr>
      <cdr:spPr>
        <a:xfrm xmlns:a="http://schemas.openxmlformats.org/drawingml/2006/main">
          <a:off x="1828779" y="5991229"/>
          <a:ext cx="116755" cy="100584"/>
        </a:xfrm>
        <a:prstGeom xmlns:a="http://schemas.openxmlformats.org/drawingml/2006/main" prst="triangle">
          <a:avLst/>
        </a:prstGeom>
        <a:solidFill xmlns:a="http://schemas.openxmlformats.org/drawingml/2006/main">
          <a:schemeClr val="bg1"/>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0.41868</cdr:x>
      <cdr:y>0.82879</cdr:y>
    </cdr:from>
    <cdr:to>
      <cdr:x>0.42747</cdr:x>
      <cdr:y>0.84093</cdr:y>
    </cdr:to>
    <cdr:sp macro="" textlink="">
      <cdr:nvSpPr>
        <cdr:cNvPr id="14" name="Oval 13"/>
        <cdr:cNvSpPr>
          <a:spLocks xmlns:a="http://schemas.openxmlformats.org/drawingml/2006/main" noChangeAspect="1" noChangeArrowheads="1"/>
        </cdr:cNvSpPr>
      </cdr:nvSpPr>
      <cdr:spPr bwMode="auto">
        <a:xfrm xmlns:a="http://schemas.openxmlformats.org/drawingml/2006/main">
          <a:off x="3629025" y="5210175"/>
          <a:ext cx="76190" cy="76318"/>
        </a:xfrm>
        <a:prstGeom xmlns:a="http://schemas.openxmlformats.org/drawingml/2006/main" prst="ellipse">
          <a:avLst/>
        </a:prstGeom>
        <a:solidFill xmlns:a="http://schemas.openxmlformats.org/drawingml/2006/main">
          <a:schemeClr val="bg1">
            <a:lumMod val="75000"/>
          </a:schemeClr>
        </a:solidFill>
        <a:ln xmlns:a="http://schemas.openxmlformats.org/drawingml/2006/main" w="12700"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0.51319</cdr:x>
      <cdr:y>0.82879</cdr:y>
    </cdr:from>
    <cdr:to>
      <cdr:x>0.52163</cdr:x>
      <cdr:y>0.84042</cdr:y>
    </cdr:to>
    <cdr:sp macro="" textlink="">
      <cdr:nvSpPr>
        <cdr:cNvPr id="15" name="Rectangle 14"/>
        <cdr:cNvSpPr>
          <a:spLocks xmlns:a="http://schemas.openxmlformats.org/drawingml/2006/main"/>
        </cdr:cNvSpPr>
      </cdr:nvSpPr>
      <cdr:spPr>
        <a:xfrm xmlns:a="http://schemas.openxmlformats.org/drawingml/2006/main">
          <a:off x="4448175" y="5210175"/>
          <a:ext cx="73152" cy="73152"/>
        </a:xfrm>
        <a:prstGeom xmlns:a="http://schemas.openxmlformats.org/drawingml/2006/main" prst="rect">
          <a:avLst/>
        </a:prstGeom>
        <a:solidFill xmlns:a="http://schemas.openxmlformats.org/drawingml/2006/main">
          <a:schemeClr val="tx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0.0923</cdr:x>
      <cdr:y>0.95303</cdr:y>
    </cdr:from>
    <cdr:to>
      <cdr:x>0.10749</cdr:x>
      <cdr:y>0.96903</cdr:y>
    </cdr:to>
    <cdr:sp macro="" textlink="">
      <cdr:nvSpPr>
        <cdr:cNvPr id="16" name="Heart 15"/>
        <cdr:cNvSpPr>
          <a:spLocks xmlns:a="http://schemas.openxmlformats.org/drawingml/2006/main" noChangeAspect="1"/>
        </cdr:cNvSpPr>
      </cdr:nvSpPr>
      <cdr:spPr>
        <a:xfrm xmlns:a="http://schemas.openxmlformats.org/drawingml/2006/main">
          <a:off x="800062" y="5991198"/>
          <a:ext cx="131663" cy="100584"/>
        </a:xfrm>
        <a:prstGeom xmlns:a="http://schemas.openxmlformats.org/drawingml/2006/main" prst="heart">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0.31978</cdr:x>
      <cdr:y>0.95152</cdr:y>
    </cdr:from>
    <cdr:to>
      <cdr:x>0.33877</cdr:x>
      <cdr:y>0.97479</cdr:y>
    </cdr:to>
    <cdr:sp macro="" textlink="">
      <cdr:nvSpPr>
        <cdr:cNvPr id="17" name="Plus 16"/>
        <cdr:cNvSpPr>
          <a:spLocks xmlns:a="http://schemas.openxmlformats.org/drawingml/2006/main" noChangeAspect="1"/>
        </cdr:cNvSpPr>
      </cdr:nvSpPr>
      <cdr:spPr>
        <a:xfrm xmlns:a="http://schemas.openxmlformats.org/drawingml/2006/main">
          <a:off x="2771755" y="5981704"/>
          <a:ext cx="164601" cy="146287"/>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0.43846</cdr:x>
      <cdr:y>0.95455</cdr:y>
    </cdr:from>
    <cdr:to>
      <cdr:x>0.45143</cdr:x>
      <cdr:y>0.972</cdr:y>
    </cdr:to>
    <cdr:sp macro="" textlink="">
      <cdr:nvSpPr>
        <cdr:cNvPr id="18" name="Flowchart: Or 17"/>
        <cdr:cNvSpPr>
          <a:spLocks xmlns:a="http://schemas.openxmlformats.org/drawingml/2006/main" noChangeAspect="1"/>
        </cdr:cNvSpPr>
      </cdr:nvSpPr>
      <cdr:spPr>
        <a:xfrm xmlns:a="http://schemas.openxmlformats.org/drawingml/2006/main">
          <a:off x="3800475" y="6000754"/>
          <a:ext cx="112421" cy="109699"/>
        </a:xfrm>
        <a:prstGeom xmlns:a="http://schemas.openxmlformats.org/drawingml/2006/main" prst="flowChartOr">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0.55275</cdr:x>
      <cdr:y>0.95151</cdr:y>
    </cdr:from>
    <cdr:to>
      <cdr:x>0.57324</cdr:x>
      <cdr:y>0.97479</cdr:y>
    </cdr:to>
    <cdr:sp macro="" textlink="">
      <cdr:nvSpPr>
        <cdr:cNvPr id="19" name="5-Point Star 18"/>
        <cdr:cNvSpPr>
          <a:spLocks xmlns:a="http://schemas.openxmlformats.org/drawingml/2006/main" noChangeAspect="1"/>
        </cdr:cNvSpPr>
      </cdr:nvSpPr>
      <cdr:spPr>
        <a:xfrm xmlns:a="http://schemas.openxmlformats.org/drawingml/2006/main">
          <a:off x="4791099" y="5981698"/>
          <a:ext cx="177602" cy="146350"/>
        </a:xfrm>
        <a:prstGeom xmlns:a="http://schemas.openxmlformats.org/drawingml/2006/main" prst="star5">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0.65385</cdr:x>
      <cdr:y>0.94848</cdr:y>
    </cdr:from>
    <cdr:to>
      <cdr:x>0.67495</cdr:x>
      <cdr:y>0.97758</cdr:y>
    </cdr:to>
    <cdr:sp macro="" textlink="">
      <cdr:nvSpPr>
        <cdr:cNvPr id="20" name="Multiply 19"/>
        <cdr:cNvSpPr>
          <a:spLocks xmlns:a="http://schemas.openxmlformats.org/drawingml/2006/main" noChangeAspect="1"/>
        </cdr:cNvSpPr>
      </cdr:nvSpPr>
      <cdr:spPr>
        <a:xfrm xmlns:a="http://schemas.openxmlformats.org/drawingml/2006/main">
          <a:off x="5667409" y="5962620"/>
          <a:ext cx="182890" cy="182937"/>
        </a:xfrm>
        <a:prstGeom xmlns:a="http://schemas.openxmlformats.org/drawingml/2006/main" prst="mathMultiply">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0.76373</cdr:x>
      <cdr:y>0.95455</cdr:y>
    </cdr:from>
    <cdr:to>
      <cdr:x>0.78126</cdr:x>
      <cdr:y>0.972</cdr:y>
    </cdr:to>
    <cdr:sp macro="" textlink="">
      <cdr:nvSpPr>
        <cdr:cNvPr id="21" name="Flowchart: Magnetic Disk 20"/>
        <cdr:cNvSpPr>
          <a:spLocks xmlns:a="http://schemas.openxmlformats.org/drawingml/2006/main" noChangeAspect="1"/>
        </cdr:cNvSpPr>
      </cdr:nvSpPr>
      <cdr:spPr>
        <a:xfrm xmlns:a="http://schemas.openxmlformats.org/drawingml/2006/main">
          <a:off x="6619808" y="6000780"/>
          <a:ext cx="151946" cy="109700"/>
        </a:xfrm>
        <a:prstGeom xmlns:a="http://schemas.openxmlformats.org/drawingml/2006/main" prst="flowChartMagneticDisk">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0.88792</cdr:x>
      <cdr:y>0.95152</cdr:y>
    </cdr:from>
    <cdr:to>
      <cdr:x>0.90009</cdr:x>
      <cdr:y>0.97334</cdr:y>
    </cdr:to>
    <cdr:sp macro="" textlink="">
      <cdr:nvSpPr>
        <cdr:cNvPr id="22" name="Flowchart: Merge 21"/>
        <cdr:cNvSpPr>
          <a:spLocks xmlns:a="http://schemas.openxmlformats.org/drawingml/2006/main" noChangeAspect="1"/>
        </cdr:cNvSpPr>
      </cdr:nvSpPr>
      <cdr:spPr>
        <a:xfrm xmlns:a="http://schemas.openxmlformats.org/drawingml/2006/main">
          <a:off x="7696263" y="5981730"/>
          <a:ext cx="105486" cy="137172"/>
        </a:xfrm>
        <a:prstGeom xmlns:a="http://schemas.openxmlformats.org/drawingml/2006/main" prst="flowChartMerge">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0.06154</cdr:x>
      <cdr:y>0.96818</cdr:y>
    </cdr:from>
    <cdr:to>
      <cdr:x>0.15714</cdr:x>
      <cdr:y>1</cdr:y>
    </cdr:to>
    <cdr:sp macro="" textlink="">
      <cdr:nvSpPr>
        <cdr:cNvPr id="23" name="TextBox 22"/>
        <cdr:cNvSpPr txBox="1"/>
      </cdr:nvSpPr>
      <cdr:spPr>
        <a:xfrm xmlns:a="http://schemas.openxmlformats.org/drawingml/2006/main">
          <a:off x="533413" y="6086475"/>
          <a:ext cx="828662"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Med/activ  1</a:t>
          </a:r>
        </a:p>
      </cdr:txBody>
    </cdr:sp>
  </cdr:relSizeAnchor>
  <cdr:relSizeAnchor xmlns:cdr="http://schemas.openxmlformats.org/drawingml/2006/chartDrawing">
    <cdr:from>
      <cdr:x>0.17802</cdr:x>
      <cdr:y>0.9697</cdr:y>
    </cdr:from>
    <cdr:to>
      <cdr:x>0.27363</cdr:x>
      <cdr:y>0.99697</cdr:y>
    </cdr:to>
    <cdr:sp macro="" textlink="">
      <cdr:nvSpPr>
        <cdr:cNvPr id="24" name="TextBox 23"/>
        <cdr:cNvSpPr txBox="1"/>
      </cdr:nvSpPr>
      <cdr:spPr>
        <a:xfrm xmlns:a="http://schemas.openxmlformats.org/drawingml/2006/main">
          <a:off x="1543050" y="6096000"/>
          <a:ext cx="8286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2</a:t>
          </a:r>
          <a:endParaRPr lang="en-US" sz="900"/>
        </a:p>
        <a:p xmlns:a="http://schemas.openxmlformats.org/drawingml/2006/main">
          <a:endParaRPr lang="en-US" sz="1100"/>
        </a:p>
      </cdr:txBody>
    </cdr:sp>
  </cdr:relSizeAnchor>
  <cdr:relSizeAnchor xmlns:cdr="http://schemas.openxmlformats.org/drawingml/2006/chartDrawing">
    <cdr:from>
      <cdr:x>0.28901</cdr:x>
      <cdr:y>0.9697</cdr:y>
    </cdr:from>
    <cdr:to>
      <cdr:x>0.38571</cdr:x>
      <cdr:y>0.99697</cdr:y>
    </cdr:to>
    <cdr:sp macro="" textlink="">
      <cdr:nvSpPr>
        <cdr:cNvPr id="25" name="TextBox 24"/>
        <cdr:cNvSpPr txBox="1"/>
      </cdr:nvSpPr>
      <cdr:spPr>
        <a:xfrm xmlns:a="http://schemas.openxmlformats.org/drawingml/2006/main">
          <a:off x="2505076" y="6096000"/>
          <a:ext cx="83820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3</a:t>
          </a:r>
        </a:p>
        <a:p xmlns:a="http://schemas.openxmlformats.org/drawingml/2006/main">
          <a:endParaRPr lang="en-US" sz="1100"/>
        </a:p>
      </cdr:txBody>
    </cdr:sp>
  </cdr:relSizeAnchor>
  <cdr:relSizeAnchor xmlns:cdr="http://schemas.openxmlformats.org/drawingml/2006/chartDrawing">
    <cdr:from>
      <cdr:x>0.4044</cdr:x>
      <cdr:y>0.97121</cdr:y>
    </cdr:from>
    <cdr:to>
      <cdr:x>0.5044</cdr:x>
      <cdr:y>1</cdr:y>
    </cdr:to>
    <cdr:sp macro="" textlink="">
      <cdr:nvSpPr>
        <cdr:cNvPr id="26" name="TextBox 25"/>
        <cdr:cNvSpPr txBox="1"/>
      </cdr:nvSpPr>
      <cdr:spPr>
        <a:xfrm xmlns:a="http://schemas.openxmlformats.org/drawingml/2006/main">
          <a:off x="3505201" y="6115050"/>
          <a:ext cx="866774" cy="1809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4</a:t>
          </a:r>
        </a:p>
        <a:p xmlns:a="http://schemas.openxmlformats.org/drawingml/2006/main">
          <a:endParaRPr lang="en-US" sz="1100"/>
        </a:p>
      </cdr:txBody>
    </cdr:sp>
  </cdr:relSizeAnchor>
  <cdr:relSizeAnchor xmlns:cdr="http://schemas.openxmlformats.org/drawingml/2006/chartDrawing">
    <cdr:from>
      <cdr:x>0.52308</cdr:x>
      <cdr:y>0.97121</cdr:y>
    </cdr:from>
    <cdr:to>
      <cdr:x>0.61868</cdr:x>
      <cdr:y>0.99848</cdr:y>
    </cdr:to>
    <cdr:sp macro="" textlink="">
      <cdr:nvSpPr>
        <cdr:cNvPr id="27" name="TextBox 26"/>
        <cdr:cNvSpPr txBox="1"/>
      </cdr:nvSpPr>
      <cdr:spPr>
        <a:xfrm xmlns:a="http://schemas.openxmlformats.org/drawingml/2006/main">
          <a:off x="4533900" y="6105525"/>
          <a:ext cx="8286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5</a:t>
          </a:r>
        </a:p>
        <a:p xmlns:a="http://schemas.openxmlformats.org/drawingml/2006/main">
          <a:endParaRPr lang="en-US" sz="1100"/>
        </a:p>
      </cdr:txBody>
    </cdr:sp>
  </cdr:relSizeAnchor>
  <cdr:relSizeAnchor xmlns:cdr="http://schemas.openxmlformats.org/drawingml/2006/chartDrawing">
    <cdr:from>
      <cdr:x>0.62527</cdr:x>
      <cdr:y>0.96515</cdr:y>
    </cdr:from>
    <cdr:to>
      <cdr:x>0.72747</cdr:x>
      <cdr:y>0.99848</cdr:y>
    </cdr:to>
    <cdr:sp macro="" textlink="">
      <cdr:nvSpPr>
        <cdr:cNvPr id="28" name="TextBox 27"/>
        <cdr:cNvSpPr txBox="1"/>
      </cdr:nvSpPr>
      <cdr:spPr>
        <a:xfrm xmlns:a="http://schemas.openxmlformats.org/drawingml/2006/main">
          <a:off x="5419724" y="6067425"/>
          <a:ext cx="88582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0.62527</cdr:x>
      <cdr:y>0.9697</cdr:y>
    </cdr:from>
    <cdr:to>
      <cdr:x>0.71429</cdr:x>
      <cdr:y>1</cdr:y>
    </cdr:to>
    <cdr:sp macro="" textlink="">
      <cdr:nvSpPr>
        <cdr:cNvPr id="29" name="TextBox 28"/>
        <cdr:cNvSpPr txBox="1"/>
      </cdr:nvSpPr>
      <cdr:spPr>
        <a:xfrm xmlns:a="http://schemas.openxmlformats.org/drawingml/2006/main">
          <a:off x="5419725" y="6096001"/>
          <a:ext cx="771525" cy="1904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6</a:t>
          </a:r>
        </a:p>
        <a:p xmlns:a="http://schemas.openxmlformats.org/drawingml/2006/main">
          <a:endParaRPr lang="en-US" sz="1100"/>
        </a:p>
      </cdr:txBody>
    </cdr:sp>
  </cdr:relSizeAnchor>
  <cdr:relSizeAnchor xmlns:cdr="http://schemas.openxmlformats.org/drawingml/2006/chartDrawing">
    <cdr:from>
      <cdr:x>0.73516</cdr:x>
      <cdr:y>0.9697</cdr:y>
    </cdr:from>
    <cdr:to>
      <cdr:x>0.82527</cdr:x>
      <cdr:y>1</cdr:y>
    </cdr:to>
    <cdr:sp macro="" textlink="">
      <cdr:nvSpPr>
        <cdr:cNvPr id="30" name="TextBox 29"/>
        <cdr:cNvSpPr txBox="1"/>
      </cdr:nvSpPr>
      <cdr:spPr>
        <a:xfrm xmlns:a="http://schemas.openxmlformats.org/drawingml/2006/main">
          <a:off x="6372226" y="6096000"/>
          <a:ext cx="78105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7</a:t>
          </a:r>
        </a:p>
        <a:p xmlns:a="http://schemas.openxmlformats.org/drawingml/2006/main">
          <a:endParaRPr lang="en-US" sz="1100"/>
        </a:p>
      </cdr:txBody>
    </cdr:sp>
  </cdr:relSizeAnchor>
  <cdr:relSizeAnchor xmlns:cdr="http://schemas.openxmlformats.org/drawingml/2006/chartDrawing">
    <cdr:from>
      <cdr:x>0.85604</cdr:x>
      <cdr:y>0.9697</cdr:y>
    </cdr:from>
    <cdr:to>
      <cdr:x>0.95165</cdr:x>
      <cdr:y>1</cdr:y>
    </cdr:to>
    <cdr:sp macro="" textlink="">
      <cdr:nvSpPr>
        <cdr:cNvPr id="31" name="TextBox 30"/>
        <cdr:cNvSpPr txBox="1"/>
      </cdr:nvSpPr>
      <cdr:spPr>
        <a:xfrm xmlns:a="http://schemas.openxmlformats.org/drawingml/2006/main">
          <a:off x="7419977" y="6096000"/>
          <a:ext cx="828674"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8</a:t>
          </a:r>
        </a:p>
        <a:p xmlns:a="http://schemas.openxmlformats.org/drawingml/2006/main">
          <a:endParaRPr lang="en-US"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8667750" cy="6296025"/>
    <xdr:graphicFrame macro="">
      <xdr:nvGraphicFramePr>
        <xdr:cNvPr id="2" name="Shape">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0.06703</cdr:x>
      <cdr:y>0.84848</cdr:y>
    </cdr:from>
    <cdr:to>
      <cdr:x>0.2011</cdr:x>
      <cdr:y>0.87878</cdr:y>
    </cdr:to>
    <cdr:sp macro="" textlink="">
      <cdr:nvSpPr>
        <cdr:cNvPr id="2" name="TextBox 1"/>
        <cdr:cNvSpPr txBox="1"/>
      </cdr:nvSpPr>
      <cdr:spPr>
        <a:xfrm xmlns:a="http://schemas.openxmlformats.org/drawingml/2006/main">
          <a:off x="581009" y="5333996"/>
          <a:ext cx="1162085" cy="190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a</a:t>
          </a:r>
        </a:p>
      </cdr:txBody>
    </cdr:sp>
  </cdr:relSizeAnchor>
  <cdr:relSizeAnchor xmlns:cdr="http://schemas.openxmlformats.org/drawingml/2006/chartDrawing">
    <cdr:from>
      <cdr:x>0.1978</cdr:x>
      <cdr:y>0.84697</cdr:y>
    </cdr:from>
    <cdr:to>
      <cdr:x>0.33077</cdr:x>
      <cdr:y>0.8803</cdr:y>
    </cdr:to>
    <cdr:sp macro="" textlink="">
      <cdr:nvSpPr>
        <cdr:cNvPr id="3" name="TextBox 2"/>
        <cdr:cNvSpPr txBox="1"/>
      </cdr:nvSpPr>
      <cdr:spPr>
        <a:xfrm xmlns:a="http://schemas.openxmlformats.org/drawingml/2006/main">
          <a:off x="1714499" y="5324471"/>
          <a:ext cx="1152551"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b</a:t>
          </a:r>
        </a:p>
      </cdr:txBody>
    </cdr:sp>
  </cdr:relSizeAnchor>
  <cdr:relSizeAnchor xmlns:cdr="http://schemas.openxmlformats.org/drawingml/2006/chartDrawing">
    <cdr:from>
      <cdr:x>0.12395</cdr:x>
      <cdr:y>0.80303</cdr:y>
    </cdr:from>
    <cdr:to>
      <cdr:x>0.13134</cdr:x>
      <cdr:y>0.84315</cdr:y>
    </cdr:to>
    <cdr:sp macro="" textlink="">
      <cdr:nvSpPr>
        <cdr:cNvPr id="4" name="Rectangle 3"/>
        <cdr:cNvSpPr>
          <a:spLocks xmlns:a="http://schemas.openxmlformats.org/drawingml/2006/main" noChangeArrowheads="1"/>
        </cdr:cNvSpPr>
      </cdr:nvSpPr>
      <cdr:spPr bwMode="auto">
        <a:xfrm xmlns:a="http://schemas.openxmlformats.org/drawingml/2006/main" flipH="1">
          <a:off x="1074383" y="5048250"/>
          <a:ext cx="64008" cy="252214"/>
        </a:xfrm>
        <a:prstGeom xmlns:a="http://schemas.openxmlformats.org/drawingml/2006/main" prst="rect">
          <a:avLst/>
        </a:prstGeom>
        <a:solidFill xmlns:a="http://schemas.openxmlformats.org/drawingml/2006/main">
          <a:srgbClr val="FF0000"/>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0.26154</cdr:x>
      <cdr:y>0.80303</cdr:y>
    </cdr:from>
    <cdr:to>
      <cdr:x>0.26923</cdr:x>
      <cdr:y>0.84315</cdr:y>
    </cdr:to>
    <cdr:sp macro="" textlink="">
      <cdr:nvSpPr>
        <cdr:cNvPr id="5" name="Rectangle 4"/>
        <cdr:cNvSpPr>
          <a:spLocks xmlns:a="http://schemas.openxmlformats.org/drawingml/2006/main" noChangeAspect="1" noChangeArrowheads="1"/>
        </cdr:cNvSpPr>
      </cdr:nvSpPr>
      <cdr:spPr bwMode="auto">
        <a:xfrm xmlns:a="http://schemas.openxmlformats.org/drawingml/2006/main">
          <a:off x="2266930" y="5048250"/>
          <a:ext cx="66655" cy="252214"/>
        </a:xfrm>
        <a:prstGeom xmlns:a="http://schemas.openxmlformats.org/drawingml/2006/main" prst="rect">
          <a:avLst/>
        </a:prstGeom>
        <a:solidFill xmlns:a="http://schemas.openxmlformats.org/drawingml/2006/main">
          <a:srgbClr val="0000FF"/>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0.32858</cdr:x>
      <cdr:y>0.84697</cdr:y>
    </cdr:from>
    <cdr:to>
      <cdr:x>0.39781</cdr:x>
      <cdr:y>0.88484</cdr:y>
    </cdr:to>
    <cdr:sp macro="" textlink="">
      <cdr:nvSpPr>
        <cdr:cNvPr id="6" name="TextBox 5"/>
        <cdr:cNvSpPr txBox="1"/>
      </cdr:nvSpPr>
      <cdr:spPr>
        <a:xfrm xmlns:a="http://schemas.openxmlformats.org/drawingml/2006/main">
          <a:off x="2848008" y="5324502"/>
          <a:ext cx="600069" cy="2380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a:t>
          </a:r>
          <a:r>
            <a:rPr lang="en-US" sz="1100" baseline="0"/>
            <a:t> a</a:t>
          </a:r>
          <a:endParaRPr lang="en-US" sz="1100"/>
        </a:p>
      </cdr:txBody>
    </cdr:sp>
  </cdr:relSizeAnchor>
  <cdr:relSizeAnchor xmlns:cdr="http://schemas.openxmlformats.org/drawingml/2006/chartDrawing">
    <cdr:from>
      <cdr:x>0.35824</cdr:x>
      <cdr:y>0.82728</cdr:y>
    </cdr:from>
    <cdr:to>
      <cdr:x>0.36703</cdr:x>
      <cdr:y>0.83942</cdr:y>
    </cdr:to>
    <cdr:sp macro="" textlink="">
      <cdr:nvSpPr>
        <cdr:cNvPr id="8" name="Oval 7"/>
        <cdr:cNvSpPr>
          <a:spLocks xmlns:a="http://schemas.openxmlformats.org/drawingml/2006/main" noChangeAspect="1" noChangeArrowheads="1"/>
        </cdr:cNvSpPr>
      </cdr:nvSpPr>
      <cdr:spPr bwMode="auto">
        <a:xfrm xmlns:a="http://schemas.openxmlformats.org/drawingml/2006/main">
          <a:off x="3105145" y="5200667"/>
          <a:ext cx="76190" cy="76318"/>
        </a:xfrm>
        <a:prstGeom xmlns:a="http://schemas.openxmlformats.org/drawingml/2006/main" prst="ellipse">
          <a:avLst/>
        </a:prstGeom>
        <a:solidFill xmlns:a="http://schemas.openxmlformats.org/drawingml/2006/main">
          <a:schemeClr val="accent6">
            <a:lumMod val="50000"/>
          </a:schemeClr>
        </a:solidFill>
        <a:ln xmlns:a="http://schemas.openxmlformats.org/drawingml/2006/main" w="12700" algn="ctr">
          <a:solidFill>
            <a:schemeClr val="tx1"/>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0.39231</cdr:x>
      <cdr:y>0.84697</cdr:y>
    </cdr:from>
    <cdr:to>
      <cdr:x>0.47033</cdr:x>
      <cdr:y>0.87878</cdr:y>
    </cdr:to>
    <cdr:sp macro="" textlink="">
      <cdr:nvSpPr>
        <cdr:cNvPr id="9" name="TextBox 8"/>
        <cdr:cNvSpPr txBox="1"/>
      </cdr:nvSpPr>
      <cdr:spPr>
        <a:xfrm xmlns:a="http://schemas.openxmlformats.org/drawingml/2006/main">
          <a:off x="3400433" y="5324476"/>
          <a:ext cx="676268" cy="200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b</a:t>
          </a:r>
        </a:p>
      </cdr:txBody>
    </cdr:sp>
  </cdr:relSizeAnchor>
  <cdr:relSizeAnchor xmlns:cdr="http://schemas.openxmlformats.org/drawingml/2006/chartDrawing">
    <cdr:from>
      <cdr:x>0.63956</cdr:x>
      <cdr:y>0.8303</cdr:y>
    </cdr:from>
    <cdr:to>
      <cdr:x>0.648</cdr:x>
      <cdr:y>0.84194</cdr:y>
    </cdr:to>
    <cdr:sp macro="" textlink="">
      <cdr:nvSpPr>
        <cdr:cNvPr id="10" name="Rectangle 9"/>
        <cdr:cNvSpPr>
          <a:spLocks xmlns:a="http://schemas.openxmlformats.org/drawingml/2006/main"/>
        </cdr:cNvSpPr>
      </cdr:nvSpPr>
      <cdr:spPr>
        <a:xfrm xmlns:a="http://schemas.openxmlformats.org/drawingml/2006/main">
          <a:off x="5543550" y="5219700"/>
          <a:ext cx="73152" cy="73152"/>
        </a:xfrm>
        <a:prstGeom xmlns:a="http://schemas.openxmlformats.org/drawingml/2006/main" prst="rect">
          <a:avLst/>
        </a:prstGeom>
        <a:solidFill xmlns:a="http://schemas.openxmlformats.org/drawingml/2006/main">
          <a:schemeClr val="bg1">
            <a:lumMod val="75000"/>
          </a:schemeClr>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0.45824</cdr:x>
      <cdr:y>0.84697</cdr:y>
    </cdr:from>
    <cdr:to>
      <cdr:x>0.58901</cdr:x>
      <cdr:y>0.87727</cdr:y>
    </cdr:to>
    <cdr:sp macro="" textlink="">
      <cdr:nvSpPr>
        <cdr:cNvPr id="11" name="TextBox 10"/>
        <cdr:cNvSpPr txBox="1"/>
      </cdr:nvSpPr>
      <cdr:spPr>
        <a:xfrm xmlns:a="http://schemas.openxmlformats.org/drawingml/2006/main">
          <a:off x="3971925" y="5324475"/>
          <a:ext cx="1133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Pressure a</a:t>
          </a:r>
        </a:p>
      </cdr:txBody>
    </cdr:sp>
  </cdr:relSizeAnchor>
  <cdr:relSizeAnchor xmlns:cdr="http://schemas.openxmlformats.org/drawingml/2006/chartDrawing">
    <cdr:from>
      <cdr:x>0.58462</cdr:x>
      <cdr:y>0.84545</cdr:y>
    </cdr:from>
    <cdr:to>
      <cdr:x>0.71648</cdr:x>
      <cdr:y>0.87576</cdr:y>
    </cdr:to>
    <cdr:sp macro="" textlink="">
      <cdr:nvSpPr>
        <cdr:cNvPr id="12" name="TextBox 11"/>
        <cdr:cNvSpPr txBox="1"/>
      </cdr:nvSpPr>
      <cdr:spPr>
        <a:xfrm xmlns:a="http://schemas.openxmlformats.org/drawingml/2006/main">
          <a:off x="5067300" y="5314950"/>
          <a:ext cx="11430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Pulse Pressure b</a:t>
          </a:r>
          <a:endParaRPr lang="en-US"/>
        </a:p>
        <a:p xmlns:a="http://schemas.openxmlformats.org/drawingml/2006/main">
          <a:endParaRPr lang="en-US" sz="1100"/>
        </a:p>
      </cdr:txBody>
    </cdr:sp>
  </cdr:relSizeAnchor>
  <cdr:relSizeAnchor xmlns:cdr="http://schemas.openxmlformats.org/drawingml/2006/chartDrawing">
    <cdr:from>
      <cdr:x>0.41868</cdr:x>
      <cdr:y>0.82879</cdr:y>
    </cdr:from>
    <cdr:to>
      <cdr:x>0.42747</cdr:x>
      <cdr:y>0.84093</cdr:y>
    </cdr:to>
    <cdr:sp macro="" textlink="">
      <cdr:nvSpPr>
        <cdr:cNvPr id="14" name="Oval 13"/>
        <cdr:cNvSpPr>
          <a:spLocks xmlns:a="http://schemas.openxmlformats.org/drawingml/2006/main" noChangeAspect="1" noChangeArrowheads="1"/>
        </cdr:cNvSpPr>
      </cdr:nvSpPr>
      <cdr:spPr bwMode="auto">
        <a:xfrm xmlns:a="http://schemas.openxmlformats.org/drawingml/2006/main">
          <a:off x="3629025" y="5210175"/>
          <a:ext cx="76190" cy="76318"/>
        </a:xfrm>
        <a:prstGeom xmlns:a="http://schemas.openxmlformats.org/drawingml/2006/main" prst="ellipse">
          <a:avLst/>
        </a:prstGeom>
        <a:solidFill xmlns:a="http://schemas.openxmlformats.org/drawingml/2006/main">
          <a:srgbClr val="FFFF00"/>
        </a:solidFill>
        <a:ln xmlns:a="http://schemas.openxmlformats.org/drawingml/2006/main" w="12700"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0.51319</cdr:x>
      <cdr:y>0.82879</cdr:y>
    </cdr:from>
    <cdr:to>
      <cdr:x>0.52163</cdr:x>
      <cdr:y>0.84042</cdr:y>
    </cdr:to>
    <cdr:sp macro="" textlink="">
      <cdr:nvSpPr>
        <cdr:cNvPr id="15" name="Rectangle 14"/>
        <cdr:cNvSpPr>
          <a:spLocks xmlns:a="http://schemas.openxmlformats.org/drawingml/2006/main"/>
        </cdr:cNvSpPr>
      </cdr:nvSpPr>
      <cdr:spPr>
        <a:xfrm xmlns:a="http://schemas.openxmlformats.org/drawingml/2006/main">
          <a:off x="4448175" y="5210175"/>
          <a:ext cx="73152" cy="73152"/>
        </a:xfrm>
        <a:prstGeom xmlns:a="http://schemas.openxmlformats.org/drawingml/2006/main" prst="rect">
          <a:avLst/>
        </a:prstGeom>
        <a:solidFill xmlns:a="http://schemas.openxmlformats.org/drawingml/2006/main">
          <a:srgbClr val="00B05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7750" cy="6296025"/>
    <xdr:graphicFrame macro="">
      <xdr:nvGraphicFramePr>
        <xdr:cNvPr id="2" name="Shape">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0.06703</cdr:x>
      <cdr:y>0.84848</cdr:y>
    </cdr:from>
    <cdr:to>
      <cdr:x>0.2011</cdr:x>
      <cdr:y>0.87878</cdr:y>
    </cdr:to>
    <cdr:sp macro="" textlink="">
      <cdr:nvSpPr>
        <cdr:cNvPr id="2" name="TextBox 1"/>
        <cdr:cNvSpPr txBox="1"/>
      </cdr:nvSpPr>
      <cdr:spPr>
        <a:xfrm xmlns:a="http://schemas.openxmlformats.org/drawingml/2006/main">
          <a:off x="581009" y="5333996"/>
          <a:ext cx="1162085" cy="190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a</a:t>
          </a:r>
        </a:p>
      </cdr:txBody>
    </cdr:sp>
  </cdr:relSizeAnchor>
  <cdr:relSizeAnchor xmlns:cdr="http://schemas.openxmlformats.org/drawingml/2006/chartDrawing">
    <cdr:from>
      <cdr:x>0.1978</cdr:x>
      <cdr:y>0.84697</cdr:y>
    </cdr:from>
    <cdr:to>
      <cdr:x>0.33077</cdr:x>
      <cdr:y>0.8803</cdr:y>
    </cdr:to>
    <cdr:sp macro="" textlink="">
      <cdr:nvSpPr>
        <cdr:cNvPr id="3" name="TextBox 2"/>
        <cdr:cNvSpPr txBox="1"/>
      </cdr:nvSpPr>
      <cdr:spPr>
        <a:xfrm xmlns:a="http://schemas.openxmlformats.org/drawingml/2006/main">
          <a:off x="1714499" y="5324471"/>
          <a:ext cx="1152551"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b</a:t>
          </a:r>
        </a:p>
      </cdr:txBody>
    </cdr:sp>
  </cdr:relSizeAnchor>
  <cdr:relSizeAnchor xmlns:cdr="http://schemas.openxmlformats.org/drawingml/2006/chartDrawing">
    <cdr:from>
      <cdr:x>0.12395</cdr:x>
      <cdr:y>0.80303</cdr:y>
    </cdr:from>
    <cdr:to>
      <cdr:x>0.13134</cdr:x>
      <cdr:y>0.84315</cdr:y>
    </cdr:to>
    <cdr:sp macro="" textlink="">
      <cdr:nvSpPr>
        <cdr:cNvPr id="4" name="Rectangle 3"/>
        <cdr:cNvSpPr>
          <a:spLocks xmlns:a="http://schemas.openxmlformats.org/drawingml/2006/main" noChangeArrowheads="1"/>
        </cdr:cNvSpPr>
      </cdr:nvSpPr>
      <cdr:spPr bwMode="auto">
        <a:xfrm xmlns:a="http://schemas.openxmlformats.org/drawingml/2006/main" flipH="1">
          <a:off x="1074383" y="5048250"/>
          <a:ext cx="64008" cy="252214"/>
        </a:xfrm>
        <a:prstGeom xmlns:a="http://schemas.openxmlformats.org/drawingml/2006/main" prst="rect">
          <a:avLst/>
        </a:prstGeom>
        <a:solidFill xmlns:a="http://schemas.openxmlformats.org/drawingml/2006/main">
          <a:schemeClr val="tx1"/>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0.26154</cdr:x>
      <cdr:y>0.80303</cdr:y>
    </cdr:from>
    <cdr:to>
      <cdr:x>0.26923</cdr:x>
      <cdr:y>0.84315</cdr:y>
    </cdr:to>
    <cdr:sp macro="" textlink="">
      <cdr:nvSpPr>
        <cdr:cNvPr id="5" name="Rectangle 4"/>
        <cdr:cNvSpPr>
          <a:spLocks xmlns:a="http://schemas.openxmlformats.org/drawingml/2006/main" noChangeAspect="1" noChangeArrowheads="1"/>
        </cdr:cNvSpPr>
      </cdr:nvSpPr>
      <cdr:spPr bwMode="auto">
        <a:xfrm xmlns:a="http://schemas.openxmlformats.org/drawingml/2006/main">
          <a:off x="2266930" y="5048250"/>
          <a:ext cx="66655" cy="252214"/>
        </a:xfrm>
        <a:prstGeom xmlns:a="http://schemas.openxmlformats.org/drawingml/2006/main" prst="rect">
          <a:avLst/>
        </a:prstGeom>
        <a:solidFill xmlns:a="http://schemas.openxmlformats.org/drawingml/2006/main">
          <a:schemeClr val="bg1">
            <a:lumMod val="75000"/>
          </a:schemeClr>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0.32858</cdr:x>
      <cdr:y>0.84697</cdr:y>
    </cdr:from>
    <cdr:to>
      <cdr:x>0.39781</cdr:x>
      <cdr:y>0.88484</cdr:y>
    </cdr:to>
    <cdr:sp macro="" textlink="">
      <cdr:nvSpPr>
        <cdr:cNvPr id="6" name="TextBox 5"/>
        <cdr:cNvSpPr txBox="1"/>
      </cdr:nvSpPr>
      <cdr:spPr>
        <a:xfrm xmlns:a="http://schemas.openxmlformats.org/drawingml/2006/main">
          <a:off x="2848008" y="5324502"/>
          <a:ext cx="600069" cy="2380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a:t>
          </a:r>
          <a:r>
            <a:rPr lang="en-US" sz="1100" baseline="0"/>
            <a:t> a</a:t>
          </a:r>
          <a:endParaRPr lang="en-US" sz="1100"/>
        </a:p>
      </cdr:txBody>
    </cdr:sp>
  </cdr:relSizeAnchor>
  <cdr:relSizeAnchor xmlns:cdr="http://schemas.openxmlformats.org/drawingml/2006/chartDrawing">
    <cdr:from>
      <cdr:x>0.35824</cdr:x>
      <cdr:y>0.82728</cdr:y>
    </cdr:from>
    <cdr:to>
      <cdr:x>0.36703</cdr:x>
      <cdr:y>0.83942</cdr:y>
    </cdr:to>
    <cdr:sp macro="" textlink="">
      <cdr:nvSpPr>
        <cdr:cNvPr id="8" name="Oval 7"/>
        <cdr:cNvSpPr>
          <a:spLocks xmlns:a="http://schemas.openxmlformats.org/drawingml/2006/main" noChangeAspect="1" noChangeArrowheads="1"/>
        </cdr:cNvSpPr>
      </cdr:nvSpPr>
      <cdr:spPr bwMode="auto">
        <a:xfrm xmlns:a="http://schemas.openxmlformats.org/drawingml/2006/main">
          <a:off x="3105145" y="5200667"/>
          <a:ext cx="76190" cy="76318"/>
        </a:xfrm>
        <a:prstGeom xmlns:a="http://schemas.openxmlformats.org/drawingml/2006/main" prst="ellipse">
          <a:avLst/>
        </a:prstGeom>
        <a:solidFill xmlns:a="http://schemas.openxmlformats.org/drawingml/2006/main">
          <a:schemeClr val="tx1"/>
        </a:solidFill>
        <a:ln xmlns:a="http://schemas.openxmlformats.org/drawingml/2006/main" w="12700" algn="ctr">
          <a:solidFill>
            <a:schemeClr val="tx1"/>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0.39231</cdr:x>
      <cdr:y>0.84697</cdr:y>
    </cdr:from>
    <cdr:to>
      <cdr:x>0.47033</cdr:x>
      <cdr:y>0.87878</cdr:y>
    </cdr:to>
    <cdr:sp macro="" textlink="">
      <cdr:nvSpPr>
        <cdr:cNvPr id="9" name="TextBox 8"/>
        <cdr:cNvSpPr txBox="1"/>
      </cdr:nvSpPr>
      <cdr:spPr>
        <a:xfrm xmlns:a="http://schemas.openxmlformats.org/drawingml/2006/main">
          <a:off x="3400433" y="5324476"/>
          <a:ext cx="676268" cy="200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b</a:t>
          </a:r>
        </a:p>
      </cdr:txBody>
    </cdr:sp>
  </cdr:relSizeAnchor>
  <cdr:relSizeAnchor xmlns:cdr="http://schemas.openxmlformats.org/drawingml/2006/chartDrawing">
    <cdr:from>
      <cdr:x>0.63736</cdr:x>
      <cdr:y>0.82879</cdr:y>
    </cdr:from>
    <cdr:to>
      <cdr:x>0.6458</cdr:x>
      <cdr:y>0.84042</cdr:y>
    </cdr:to>
    <cdr:sp macro="" textlink="">
      <cdr:nvSpPr>
        <cdr:cNvPr id="10" name="Rectangle 9"/>
        <cdr:cNvSpPr>
          <a:spLocks xmlns:a="http://schemas.openxmlformats.org/drawingml/2006/main"/>
        </cdr:cNvSpPr>
      </cdr:nvSpPr>
      <cdr:spPr>
        <a:xfrm xmlns:a="http://schemas.openxmlformats.org/drawingml/2006/main">
          <a:off x="5524489" y="5210190"/>
          <a:ext cx="73155" cy="73112"/>
        </a:xfrm>
        <a:prstGeom xmlns:a="http://schemas.openxmlformats.org/drawingml/2006/main" prst="rect">
          <a:avLst/>
        </a:prstGeom>
        <a:solidFill xmlns:a="http://schemas.openxmlformats.org/drawingml/2006/main">
          <a:schemeClr val="bg1">
            <a:lumMod val="75000"/>
          </a:schemeClr>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0.45824</cdr:x>
      <cdr:y>0.84697</cdr:y>
    </cdr:from>
    <cdr:to>
      <cdr:x>0.58901</cdr:x>
      <cdr:y>0.87727</cdr:y>
    </cdr:to>
    <cdr:sp macro="" textlink="">
      <cdr:nvSpPr>
        <cdr:cNvPr id="11" name="TextBox 10"/>
        <cdr:cNvSpPr txBox="1"/>
      </cdr:nvSpPr>
      <cdr:spPr>
        <a:xfrm xmlns:a="http://schemas.openxmlformats.org/drawingml/2006/main">
          <a:off x="3971925" y="5324475"/>
          <a:ext cx="1133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Pressure a</a:t>
          </a:r>
        </a:p>
      </cdr:txBody>
    </cdr:sp>
  </cdr:relSizeAnchor>
  <cdr:relSizeAnchor xmlns:cdr="http://schemas.openxmlformats.org/drawingml/2006/chartDrawing">
    <cdr:from>
      <cdr:x>0.58462</cdr:x>
      <cdr:y>0.84545</cdr:y>
    </cdr:from>
    <cdr:to>
      <cdr:x>0.71648</cdr:x>
      <cdr:y>0.87576</cdr:y>
    </cdr:to>
    <cdr:sp macro="" textlink="">
      <cdr:nvSpPr>
        <cdr:cNvPr id="12" name="TextBox 11"/>
        <cdr:cNvSpPr txBox="1"/>
      </cdr:nvSpPr>
      <cdr:spPr>
        <a:xfrm xmlns:a="http://schemas.openxmlformats.org/drawingml/2006/main">
          <a:off x="5067300" y="5314950"/>
          <a:ext cx="11430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Pulse Pressure b</a:t>
          </a:r>
          <a:endParaRPr lang="en-US"/>
        </a:p>
        <a:p xmlns:a="http://schemas.openxmlformats.org/drawingml/2006/main">
          <a:endParaRPr lang="en-US" sz="1100"/>
        </a:p>
      </cdr:txBody>
    </cdr:sp>
  </cdr:relSizeAnchor>
  <cdr:relSizeAnchor xmlns:cdr="http://schemas.openxmlformats.org/drawingml/2006/chartDrawing">
    <cdr:from>
      <cdr:x>0.42087</cdr:x>
      <cdr:y>0.82575</cdr:y>
    </cdr:from>
    <cdr:to>
      <cdr:x>0.42966</cdr:x>
      <cdr:y>0.83789</cdr:y>
    </cdr:to>
    <cdr:sp macro="" textlink="">
      <cdr:nvSpPr>
        <cdr:cNvPr id="14" name="Oval 13"/>
        <cdr:cNvSpPr>
          <a:spLocks xmlns:a="http://schemas.openxmlformats.org/drawingml/2006/main" noChangeAspect="1" noChangeArrowheads="1"/>
        </cdr:cNvSpPr>
      </cdr:nvSpPr>
      <cdr:spPr bwMode="auto">
        <a:xfrm xmlns:a="http://schemas.openxmlformats.org/drawingml/2006/main">
          <a:off x="3648033" y="5191108"/>
          <a:ext cx="76190" cy="76318"/>
        </a:xfrm>
        <a:prstGeom xmlns:a="http://schemas.openxmlformats.org/drawingml/2006/main" prst="ellipse">
          <a:avLst/>
        </a:prstGeom>
        <a:solidFill xmlns:a="http://schemas.openxmlformats.org/drawingml/2006/main">
          <a:schemeClr val="bg1">
            <a:lumMod val="75000"/>
          </a:schemeClr>
        </a:solidFill>
        <a:ln xmlns:a="http://schemas.openxmlformats.org/drawingml/2006/main" w="12700"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0.51209</cdr:x>
      <cdr:y>0.82879</cdr:y>
    </cdr:from>
    <cdr:to>
      <cdr:x>0.52053</cdr:x>
      <cdr:y>0.84042</cdr:y>
    </cdr:to>
    <cdr:sp macro="" textlink="">
      <cdr:nvSpPr>
        <cdr:cNvPr id="15" name="Rectangle 14"/>
        <cdr:cNvSpPr>
          <a:spLocks xmlns:a="http://schemas.openxmlformats.org/drawingml/2006/main"/>
        </cdr:cNvSpPr>
      </cdr:nvSpPr>
      <cdr:spPr>
        <a:xfrm xmlns:a="http://schemas.openxmlformats.org/drawingml/2006/main">
          <a:off x="4438650" y="5210175"/>
          <a:ext cx="73155" cy="73112"/>
        </a:xfrm>
        <a:prstGeom xmlns:a="http://schemas.openxmlformats.org/drawingml/2006/main" prst="rect">
          <a:avLst/>
        </a:prstGeom>
        <a:solidFill xmlns:a="http://schemas.openxmlformats.org/drawingml/2006/main">
          <a:schemeClr val="tx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582025" cy="5838825"/>
    <xdr:graphicFrame macro="">
      <xdr:nvGraphicFramePr>
        <xdr:cNvPr id="2" name="Shape">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582025" cy="5838825"/>
    <xdr:graphicFrame macro="">
      <xdr:nvGraphicFramePr>
        <xdr:cNvPr id="2" name="Shape">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A244"/>
  <sheetViews>
    <sheetView tabSelected="1" workbookViewId="0">
      <selection activeCell="B10" sqref="B10"/>
    </sheetView>
  </sheetViews>
  <sheetFormatPr defaultRowHeight="14.4" x14ac:dyDescent="0.3"/>
  <cols>
    <col min="1" max="1" width="8.33203125" style="2" customWidth="1"/>
    <col min="2" max="2" width="9" style="8" bestFit="1" customWidth="1"/>
    <col min="3" max="3" width="9" style="11" bestFit="1" customWidth="1"/>
    <col min="4" max="4" width="10" style="27" bestFit="1" customWidth="1"/>
    <col min="5" max="5" width="10.88671875" style="19" bestFit="1" customWidth="1"/>
    <col min="6" max="6" width="10.33203125" style="15" bestFit="1" customWidth="1"/>
    <col min="7" max="7" width="10.44140625" style="21" bestFit="1" customWidth="1"/>
    <col min="8" max="10" width="10" style="1" bestFit="1" customWidth="1"/>
    <col min="11" max="11" width="10.88671875" style="1" bestFit="1" customWidth="1"/>
    <col min="12" max="12" width="10.33203125" style="1" bestFit="1" customWidth="1"/>
    <col min="13" max="13" width="10.109375" style="1" bestFit="1" customWidth="1"/>
    <col min="14" max="14" width="10.109375" style="2" bestFit="1" customWidth="1"/>
    <col min="15" max="15" width="10" style="23" bestFit="1" customWidth="1"/>
    <col min="16" max="16" width="9" style="19" bestFit="1" customWidth="1"/>
    <col min="17" max="17" width="10.88671875" style="19" bestFit="1" customWidth="1"/>
    <col min="18" max="18" width="10.33203125" style="1" bestFit="1" customWidth="1"/>
    <col min="19" max="19" width="10" style="1" bestFit="1" customWidth="1"/>
    <col min="20" max="20" width="10" bestFit="1" customWidth="1"/>
    <col min="21" max="21" width="14.109375" bestFit="1" customWidth="1"/>
    <col min="22" max="22" width="10" bestFit="1" customWidth="1"/>
    <col min="24" max="24" width="15.5546875" bestFit="1" customWidth="1"/>
    <col min="25" max="25" width="15.6640625" bestFit="1" customWidth="1"/>
  </cols>
  <sheetData>
    <row r="1" spans="1:23" s="122" customFormat="1" ht="21" x14ac:dyDescent="0.4">
      <c r="A1" s="61" t="s">
        <v>126</v>
      </c>
      <c r="B1" s="113"/>
      <c r="C1" s="114"/>
      <c r="D1" s="115"/>
      <c r="E1" s="116"/>
      <c r="F1" s="117"/>
      <c r="G1" s="118"/>
      <c r="H1" s="119"/>
      <c r="I1" s="119"/>
      <c r="J1" s="119"/>
      <c r="K1" s="119"/>
      <c r="L1" s="119"/>
      <c r="M1" s="119"/>
      <c r="N1" s="120"/>
      <c r="O1" s="121"/>
      <c r="P1" s="116"/>
      <c r="Q1" s="116"/>
      <c r="R1" s="119"/>
      <c r="S1" s="119"/>
    </row>
    <row r="2" spans="1:23" s="67" customFormat="1" ht="21" x14ac:dyDescent="0.4">
      <c r="A2" s="61" t="s">
        <v>127</v>
      </c>
      <c r="B2" s="62"/>
      <c r="C2" s="63"/>
      <c r="D2" s="64"/>
      <c r="E2" s="65"/>
      <c r="F2" s="66"/>
      <c r="G2" s="65"/>
      <c r="N2" s="61"/>
      <c r="O2" s="68"/>
      <c r="P2" s="65"/>
      <c r="Q2" s="65"/>
    </row>
    <row r="3" spans="1:23" ht="17.399999999999999" x14ac:dyDescent="0.35">
      <c r="A3" s="37" t="s">
        <v>121</v>
      </c>
      <c r="C3" s="10"/>
      <c r="D3" s="38"/>
      <c r="E3" s="38"/>
      <c r="F3" s="38"/>
      <c r="G3" s="38"/>
      <c r="H3" s="16"/>
      <c r="N3" s="8"/>
      <c r="O3" s="10"/>
      <c r="P3" s="38"/>
      <c r="Q3" s="38"/>
      <c r="R3" s="38"/>
      <c r="S3" s="38"/>
      <c r="T3" s="39"/>
      <c r="U3" s="39"/>
      <c r="V3" s="39"/>
      <c r="W3" s="39"/>
    </row>
    <row r="4" spans="1:23" ht="17.399999999999999" x14ac:dyDescent="0.35">
      <c r="A4" s="37" t="s">
        <v>104</v>
      </c>
      <c r="C4" s="10"/>
      <c r="D4" s="38"/>
      <c r="E4" s="38"/>
      <c r="F4" s="38"/>
      <c r="G4" s="38"/>
      <c r="H4" s="16"/>
      <c r="N4" s="8"/>
      <c r="O4" s="10"/>
      <c r="P4" s="38"/>
      <c r="Q4" s="38"/>
      <c r="R4" s="38"/>
      <c r="S4" s="38"/>
      <c r="T4" s="39"/>
      <c r="U4" s="39"/>
      <c r="V4" s="39"/>
      <c r="W4" s="39"/>
    </row>
    <row r="5" spans="1:23" x14ac:dyDescent="0.3">
      <c r="A5" s="41"/>
      <c r="B5" s="42"/>
      <c r="C5" s="43"/>
      <c r="D5" s="44"/>
      <c r="E5" s="45"/>
      <c r="F5" s="46"/>
      <c r="G5" s="47"/>
      <c r="H5" s="48"/>
      <c r="I5" s="48"/>
      <c r="J5" s="48"/>
      <c r="K5" s="48"/>
      <c r="L5" s="48"/>
      <c r="M5" s="48"/>
      <c r="N5" s="41"/>
      <c r="O5" s="49"/>
      <c r="P5" s="45"/>
      <c r="Q5" s="45"/>
      <c r="R5" s="48"/>
    </row>
    <row r="6" spans="1:23" ht="18" x14ac:dyDescent="0.35">
      <c r="B6" s="6" t="s">
        <v>75</v>
      </c>
      <c r="C6" s="9" t="s">
        <v>75</v>
      </c>
      <c r="D6" s="24" t="s">
        <v>75</v>
      </c>
      <c r="E6" s="52" t="s">
        <v>75</v>
      </c>
      <c r="F6" s="54" t="s">
        <v>75</v>
      </c>
      <c r="G6" s="2"/>
      <c r="H6" s="6" t="s">
        <v>75</v>
      </c>
      <c r="I6" s="9" t="s">
        <v>75</v>
      </c>
      <c r="J6" s="24" t="s">
        <v>75</v>
      </c>
      <c r="K6" s="52" t="s">
        <v>75</v>
      </c>
      <c r="L6" s="54" t="s">
        <v>75</v>
      </c>
      <c r="M6" s="2"/>
      <c r="N6" s="6" t="s">
        <v>75</v>
      </c>
      <c r="O6" s="9" t="s">
        <v>75</v>
      </c>
      <c r="P6" s="24" t="s">
        <v>75</v>
      </c>
      <c r="Q6" s="52" t="s">
        <v>75</v>
      </c>
      <c r="R6" s="54" t="s">
        <v>75</v>
      </c>
      <c r="T6" s="1"/>
    </row>
    <row r="7" spans="1:23" ht="18" x14ac:dyDescent="0.35">
      <c r="B7" s="6" t="s">
        <v>76</v>
      </c>
      <c r="C7" s="9" t="s">
        <v>76</v>
      </c>
      <c r="D7" s="24" t="s">
        <v>76</v>
      </c>
      <c r="E7" s="52" t="s">
        <v>76</v>
      </c>
      <c r="F7" s="54" t="s">
        <v>76</v>
      </c>
      <c r="G7" s="2"/>
      <c r="H7" s="6" t="s">
        <v>76</v>
      </c>
      <c r="I7" s="9" t="s">
        <v>76</v>
      </c>
      <c r="J7" s="24" t="s">
        <v>76</v>
      </c>
      <c r="K7" s="52" t="s">
        <v>76</v>
      </c>
      <c r="L7" s="54" t="s">
        <v>76</v>
      </c>
      <c r="M7" s="2"/>
      <c r="N7" s="6" t="s">
        <v>76</v>
      </c>
      <c r="O7" s="9" t="s">
        <v>76</v>
      </c>
      <c r="P7" s="24" t="s">
        <v>76</v>
      </c>
      <c r="Q7" s="52" t="s">
        <v>76</v>
      </c>
      <c r="R7" s="54" t="s">
        <v>76</v>
      </c>
      <c r="T7" s="1"/>
    </row>
    <row r="8" spans="1:23" ht="18" x14ac:dyDescent="0.35">
      <c r="B8" s="6" t="s">
        <v>77</v>
      </c>
      <c r="C8" s="9" t="s">
        <v>77</v>
      </c>
      <c r="D8" s="24" t="s">
        <v>77</v>
      </c>
      <c r="E8" s="52" t="s">
        <v>77</v>
      </c>
      <c r="F8" s="54" t="s">
        <v>77</v>
      </c>
      <c r="G8" s="2"/>
      <c r="H8" s="6" t="s">
        <v>77</v>
      </c>
      <c r="I8" s="9" t="s">
        <v>77</v>
      </c>
      <c r="J8" s="24" t="s">
        <v>77</v>
      </c>
      <c r="K8" s="52" t="s">
        <v>77</v>
      </c>
      <c r="L8" s="54" t="s">
        <v>77</v>
      </c>
      <c r="M8" s="2"/>
      <c r="N8" s="6" t="s">
        <v>77</v>
      </c>
      <c r="O8" s="9" t="s">
        <v>77</v>
      </c>
      <c r="P8" s="24" t="s">
        <v>77</v>
      </c>
      <c r="Q8" s="52" t="s">
        <v>77</v>
      </c>
      <c r="R8" s="54" t="s">
        <v>77</v>
      </c>
      <c r="T8" s="1"/>
    </row>
    <row r="9" spans="1:23" x14ac:dyDescent="0.3">
      <c r="A9" s="2" t="s">
        <v>45</v>
      </c>
      <c r="B9" s="7" t="s">
        <v>0</v>
      </c>
      <c r="C9" s="10" t="s">
        <v>1</v>
      </c>
      <c r="D9" s="25" t="s">
        <v>66</v>
      </c>
      <c r="E9" s="53" t="s">
        <v>101</v>
      </c>
      <c r="F9" s="55" t="s">
        <v>102</v>
      </c>
      <c r="G9" s="2" t="s">
        <v>45</v>
      </c>
      <c r="H9" s="7" t="s">
        <v>0</v>
      </c>
      <c r="I9" s="10" t="s">
        <v>1</v>
      </c>
      <c r="J9" s="25" t="s">
        <v>66</v>
      </c>
      <c r="K9" s="53" t="s">
        <v>101</v>
      </c>
      <c r="L9" s="55" t="s">
        <v>102</v>
      </c>
      <c r="M9" s="2" t="s">
        <v>45</v>
      </c>
      <c r="N9" s="7" t="s">
        <v>0</v>
      </c>
      <c r="O9" s="10" t="s">
        <v>1</v>
      </c>
      <c r="P9" s="25" t="s">
        <v>66</v>
      </c>
      <c r="Q9" s="53" t="s">
        <v>101</v>
      </c>
      <c r="R9" s="55" t="s">
        <v>102</v>
      </c>
      <c r="T9" s="1"/>
    </row>
    <row r="10" spans="1:23" x14ac:dyDescent="0.3">
      <c r="A10" s="3" t="s">
        <v>3</v>
      </c>
      <c r="C10" s="10"/>
      <c r="D10" s="25"/>
      <c r="E10" s="53"/>
      <c r="F10" s="55"/>
      <c r="G10" s="40" t="s">
        <v>23</v>
      </c>
      <c r="H10" s="8"/>
      <c r="I10" s="11"/>
      <c r="J10" s="26"/>
      <c r="K10" s="53"/>
      <c r="L10" s="55"/>
      <c r="M10" s="40" t="s">
        <v>43</v>
      </c>
      <c r="N10" s="8"/>
      <c r="O10" s="10"/>
      <c r="P10" s="25"/>
      <c r="Q10" s="53"/>
      <c r="R10" s="55"/>
      <c r="T10" s="1"/>
    </row>
    <row r="11" spans="1:23" x14ac:dyDescent="0.3">
      <c r="A11" s="3" t="s">
        <v>4</v>
      </c>
      <c r="C11" s="10"/>
      <c r="D11" s="25"/>
      <c r="E11" s="53"/>
      <c r="F11" s="55"/>
      <c r="G11" s="40" t="s">
        <v>24</v>
      </c>
      <c r="H11" s="8"/>
      <c r="I11" s="11"/>
      <c r="J11" s="26"/>
      <c r="K11" s="53"/>
      <c r="L11" s="55"/>
      <c r="M11" s="40" t="s">
        <v>44</v>
      </c>
      <c r="N11" s="8"/>
      <c r="O11" s="10"/>
      <c r="P11" s="25"/>
      <c r="Q11" s="53"/>
      <c r="R11" s="55"/>
      <c r="T11" s="1"/>
    </row>
    <row r="12" spans="1:23" x14ac:dyDescent="0.3">
      <c r="A12" s="3" t="s">
        <v>5</v>
      </c>
      <c r="C12" s="10"/>
      <c r="D12" s="25"/>
      <c r="E12" s="53"/>
      <c r="F12" s="55"/>
      <c r="G12" s="40" t="s">
        <v>25</v>
      </c>
      <c r="H12" s="8"/>
      <c r="I12" s="11"/>
      <c r="J12" s="26"/>
      <c r="K12" s="53"/>
      <c r="L12" s="55"/>
      <c r="M12" s="40" t="s">
        <v>46</v>
      </c>
      <c r="N12" s="8"/>
      <c r="O12" s="10"/>
      <c r="P12" s="25"/>
      <c r="Q12" s="53"/>
      <c r="R12" s="55"/>
      <c r="T12" s="1"/>
    </row>
    <row r="13" spans="1:23" x14ac:dyDescent="0.3">
      <c r="A13" s="3" t="s">
        <v>6</v>
      </c>
      <c r="C13" s="10"/>
      <c r="D13" s="25"/>
      <c r="E13" s="53"/>
      <c r="F13" s="55"/>
      <c r="G13" s="40" t="s">
        <v>26</v>
      </c>
      <c r="H13" s="8"/>
      <c r="I13" s="11"/>
      <c r="J13" s="26"/>
      <c r="K13" s="53"/>
      <c r="L13" s="55"/>
      <c r="M13" s="40" t="s">
        <v>47</v>
      </c>
      <c r="N13" s="8"/>
      <c r="O13" s="10"/>
      <c r="P13" s="25"/>
      <c r="Q13" s="53"/>
      <c r="R13" s="55"/>
      <c r="T13" s="1"/>
    </row>
    <row r="14" spans="1:23" x14ac:dyDescent="0.3">
      <c r="A14" s="3" t="s">
        <v>7</v>
      </c>
      <c r="C14" s="10"/>
      <c r="D14" s="25"/>
      <c r="E14" s="53"/>
      <c r="F14" s="55"/>
      <c r="G14" s="40" t="s">
        <v>27</v>
      </c>
      <c r="H14" s="8"/>
      <c r="I14" s="11"/>
      <c r="J14" s="26"/>
      <c r="K14" s="53"/>
      <c r="L14" s="55"/>
      <c r="M14" s="40" t="s">
        <v>48</v>
      </c>
      <c r="N14" s="8"/>
      <c r="O14" s="10"/>
      <c r="P14" s="25"/>
      <c r="Q14" s="53"/>
      <c r="R14" s="55"/>
      <c r="T14" s="1"/>
    </row>
    <row r="15" spans="1:23" x14ac:dyDescent="0.3">
      <c r="A15" s="3" t="s">
        <v>8</v>
      </c>
      <c r="C15" s="10"/>
      <c r="D15" s="25"/>
      <c r="E15" s="53"/>
      <c r="F15" s="55"/>
      <c r="G15" s="40" t="s">
        <v>28</v>
      </c>
      <c r="H15" s="8"/>
      <c r="I15" s="11"/>
      <c r="J15" s="26"/>
      <c r="K15" s="53"/>
      <c r="L15" s="55"/>
      <c r="M15" s="40" t="s">
        <v>49</v>
      </c>
      <c r="N15" s="8"/>
      <c r="O15" s="10"/>
      <c r="P15" s="25"/>
      <c r="Q15" s="53"/>
      <c r="R15" s="55"/>
      <c r="T15" s="1"/>
    </row>
    <row r="16" spans="1:23" x14ac:dyDescent="0.3">
      <c r="A16" s="3" t="s">
        <v>9</v>
      </c>
      <c r="C16" s="10"/>
      <c r="D16" s="25"/>
      <c r="E16" s="53"/>
      <c r="F16" s="55"/>
      <c r="G16" s="40" t="s">
        <v>29</v>
      </c>
      <c r="H16" s="8"/>
      <c r="I16" s="11"/>
      <c r="J16" s="26"/>
      <c r="K16" s="53"/>
      <c r="L16" s="55"/>
      <c r="M16" s="40" t="s">
        <v>50</v>
      </c>
      <c r="N16" s="8"/>
      <c r="O16" s="10"/>
      <c r="P16" s="25"/>
      <c r="Q16" s="53"/>
      <c r="R16" s="55"/>
      <c r="T16" s="1"/>
    </row>
    <row r="17" spans="1:20" x14ac:dyDescent="0.3">
      <c r="A17" s="3" t="s">
        <v>10</v>
      </c>
      <c r="C17" s="10"/>
      <c r="D17" s="25"/>
      <c r="E17" s="53"/>
      <c r="F17" s="55"/>
      <c r="G17" s="40" t="s">
        <v>30</v>
      </c>
      <c r="H17" s="8"/>
      <c r="I17" s="11"/>
      <c r="J17" s="26"/>
      <c r="K17" s="53"/>
      <c r="L17" s="55"/>
      <c r="M17" s="40" t="s">
        <v>51</v>
      </c>
      <c r="N17" s="8"/>
      <c r="O17" s="10"/>
      <c r="P17" s="25"/>
      <c r="Q17" s="53"/>
      <c r="R17" s="55"/>
      <c r="T17" s="1"/>
    </row>
    <row r="18" spans="1:20" x14ac:dyDescent="0.3">
      <c r="A18" s="3" t="s">
        <v>11</v>
      </c>
      <c r="C18" s="10"/>
      <c r="D18" s="25"/>
      <c r="E18" s="53"/>
      <c r="F18" s="55"/>
      <c r="G18" s="40" t="s">
        <v>31</v>
      </c>
      <c r="H18" s="8"/>
      <c r="I18" s="11"/>
      <c r="J18" s="26"/>
      <c r="K18" s="53"/>
      <c r="L18" s="55"/>
      <c r="M18" s="40" t="s">
        <v>52</v>
      </c>
      <c r="N18" s="8"/>
      <c r="O18" s="10"/>
      <c r="P18" s="25"/>
      <c r="Q18" s="53"/>
      <c r="R18" s="55"/>
      <c r="T18" s="1"/>
    </row>
    <row r="19" spans="1:20" x14ac:dyDescent="0.3">
      <c r="A19" s="3" t="s">
        <v>12</v>
      </c>
      <c r="C19" s="10"/>
      <c r="D19" s="25"/>
      <c r="E19" s="53"/>
      <c r="F19" s="55"/>
      <c r="G19" s="40" t="s">
        <v>32</v>
      </c>
      <c r="H19" s="8"/>
      <c r="I19" s="11"/>
      <c r="J19" s="26"/>
      <c r="K19" s="53"/>
      <c r="L19" s="55"/>
      <c r="M19" s="40" t="s">
        <v>53</v>
      </c>
      <c r="N19" s="8"/>
      <c r="O19" s="10"/>
      <c r="P19" s="25"/>
      <c r="Q19" s="53"/>
      <c r="R19" s="55"/>
      <c r="T19" s="1"/>
    </row>
    <row r="20" spans="1:20" x14ac:dyDescent="0.3">
      <c r="A20" s="3" t="s">
        <v>13</v>
      </c>
      <c r="C20" s="10"/>
      <c r="D20" s="25"/>
      <c r="E20" s="53"/>
      <c r="F20" s="55"/>
      <c r="G20" s="40" t="s">
        <v>33</v>
      </c>
      <c r="H20" s="8"/>
      <c r="I20" s="11"/>
      <c r="J20" s="26"/>
      <c r="K20" s="53"/>
      <c r="L20" s="55"/>
      <c r="M20" s="40" t="s">
        <v>54</v>
      </c>
      <c r="N20" s="8"/>
      <c r="O20" s="11"/>
      <c r="P20" s="26"/>
      <c r="Q20" s="53"/>
      <c r="R20" s="55"/>
      <c r="T20" s="1"/>
    </row>
    <row r="21" spans="1:20" x14ac:dyDescent="0.3">
      <c r="A21" s="3" t="s">
        <v>14</v>
      </c>
      <c r="C21" s="10"/>
      <c r="D21" s="25"/>
      <c r="E21" s="53"/>
      <c r="F21" s="55"/>
      <c r="G21" s="40" t="s">
        <v>34</v>
      </c>
      <c r="H21" s="8"/>
      <c r="I21" s="11"/>
      <c r="J21" s="26"/>
      <c r="K21" s="53"/>
      <c r="L21" s="55"/>
      <c r="M21" s="40" t="s">
        <v>55</v>
      </c>
      <c r="N21" s="8"/>
      <c r="O21" s="11"/>
      <c r="P21" s="26"/>
      <c r="Q21" s="53"/>
      <c r="R21" s="55"/>
      <c r="T21" s="1"/>
    </row>
    <row r="22" spans="1:20" x14ac:dyDescent="0.3">
      <c r="A22" s="3" t="s">
        <v>15</v>
      </c>
      <c r="C22" s="10"/>
      <c r="D22" s="25"/>
      <c r="E22" s="53"/>
      <c r="F22" s="55"/>
      <c r="G22" s="40" t="s">
        <v>35</v>
      </c>
      <c r="H22" s="8"/>
      <c r="I22" s="11"/>
      <c r="J22" s="26"/>
      <c r="K22" s="53"/>
      <c r="L22" s="55"/>
      <c r="M22" s="40" t="s">
        <v>56</v>
      </c>
      <c r="N22" s="8"/>
      <c r="O22" s="11"/>
      <c r="P22" s="26"/>
      <c r="Q22" s="53"/>
      <c r="R22" s="55"/>
      <c r="T22" s="1"/>
    </row>
    <row r="23" spans="1:20" x14ac:dyDescent="0.3">
      <c r="A23" s="3" t="s">
        <v>16</v>
      </c>
      <c r="C23" s="10"/>
      <c r="D23" s="25"/>
      <c r="E23" s="53"/>
      <c r="F23" s="55"/>
      <c r="G23" s="40" t="s">
        <v>36</v>
      </c>
      <c r="H23" s="8"/>
      <c r="I23" s="11"/>
      <c r="J23" s="26"/>
      <c r="K23" s="53"/>
      <c r="L23" s="55"/>
      <c r="M23" s="40" t="s">
        <v>57</v>
      </c>
      <c r="N23" s="8"/>
      <c r="O23" s="11"/>
      <c r="P23" s="26"/>
      <c r="Q23" s="53"/>
      <c r="R23" s="55"/>
      <c r="T23" s="1"/>
    </row>
    <row r="24" spans="1:20" x14ac:dyDescent="0.3">
      <c r="A24" s="4" t="s">
        <v>17</v>
      </c>
      <c r="C24" s="10"/>
      <c r="D24" s="25"/>
      <c r="E24" s="53"/>
      <c r="F24" s="55"/>
      <c r="G24" s="40" t="s">
        <v>37</v>
      </c>
      <c r="H24" s="8"/>
      <c r="I24" s="11"/>
      <c r="J24" s="26"/>
      <c r="K24" s="53"/>
      <c r="L24" s="55"/>
      <c r="M24" s="40" t="s">
        <v>58</v>
      </c>
      <c r="N24" s="8"/>
      <c r="O24" s="11"/>
      <c r="P24" s="26"/>
      <c r="Q24" s="53"/>
      <c r="R24" s="55"/>
      <c r="T24" s="1"/>
    </row>
    <row r="25" spans="1:20" x14ac:dyDescent="0.3">
      <c r="A25" s="4" t="s">
        <v>18</v>
      </c>
      <c r="C25" s="10"/>
      <c r="D25" s="25"/>
      <c r="E25" s="53"/>
      <c r="F25" s="55"/>
      <c r="G25" s="40" t="s">
        <v>38</v>
      </c>
      <c r="H25" s="8"/>
      <c r="I25" s="11"/>
      <c r="J25" s="26"/>
      <c r="K25" s="53"/>
      <c r="L25" s="55"/>
      <c r="M25" s="40" t="s">
        <v>59</v>
      </c>
      <c r="N25" s="8"/>
      <c r="O25" s="11"/>
      <c r="P25" s="26"/>
      <c r="Q25" s="53"/>
      <c r="R25" s="55"/>
      <c r="T25" s="1"/>
    </row>
    <row r="26" spans="1:20" x14ac:dyDescent="0.3">
      <c r="A26" s="4" t="s">
        <v>19</v>
      </c>
      <c r="C26" s="10"/>
      <c r="D26" s="25"/>
      <c r="E26" s="53"/>
      <c r="F26" s="55"/>
      <c r="G26" s="40" t="s">
        <v>39</v>
      </c>
      <c r="H26" s="8"/>
      <c r="I26" s="11"/>
      <c r="J26" s="26"/>
      <c r="K26" s="53"/>
      <c r="L26" s="55"/>
      <c r="M26" s="40" t="s">
        <v>60</v>
      </c>
      <c r="N26" s="8"/>
      <c r="O26" s="11"/>
      <c r="P26" s="26"/>
      <c r="Q26" s="53"/>
      <c r="R26" s="55"/>
      <c r="T26" s="1"/>
    </row>
    <row r="27" spans="1:20" x14ac:dyDescent="0.3">
      <c r="A27" s="4" t="s">
        <v>20</v>
      </c>
      <c r="C27" s="10"/>
      <c r="D27" s="25"/>
      <c r="E27" s="53"/>
      <c r="F27" s="55"/>
      <c r="G27" s="40" t="s">
        <v>40</v>
      </c>
      <c r="H27" s="8"/>
      <c r="I27" s="11"/>
      <c r="J27" s="26"/>
      <c r="K27" s="53"/>
      <c r="L27" s="55"/>
      <c r="M27" s="40" t="s">
        <v>61</v>
      </c>
      <c r="N27" s="8"/>
      <c r="O27" s="11"/>
      <c r="P27" s="26"/>
      <c r="Q27" s="53"/>
      <c r="R27" s="55"/>
      <c r="T27" s="1"/>
    </row>
    <row r="28" spans="1:20" x14ac:dyDescent="0.3">
      <c r="A28" s="4" t="s">
        <v>21</v>
      </c>
      <c r="C28" s="10"/>
      <c r="D28" s="25"/>
      <c r="E28" s="53"/>
      <c r="F28" s="55"/>
      <c r="G28" s="40" t="s">
        <v>41</v>
      </c>
      <c r="H28" s="8"/>
      <c r="I28" s="11"/>
      <c r="J28" s="26"/>
      <c r="K28" s="53"/>
      <c r="L28" s="55"/>
      <c r="M28" s="40" t="s">
        <v>62</v>
      </c>
      <c r="N28" s="8"/>
      <c r="O28" s="11"/>
      <c r="P28" s="26"/>
      <c r="Q28" s="53"/>
      <c r="R28" s="55"/>
      <c r="T28" s="1"/>
    </row>
    <row r="29" spans="1:20" x14ac:dyDescent="0.3">
      <c r="A29" s="4" t="s">
        <v>22</v>
      </c>
      <c r="C29" s="10"/>
      <c r="D29" s="25"/>
      <c r="E29" s="53"/>
      <c r="F29" s="55"/>
      <c r="G29" s="40" t="s">
        <v>42</v>
      </c>
      <c r="H29" s="8"/>
      <c r="I29" s="11"/>
      <c r="J29" s="26"/>
      <c r="K29" s="53"/>
      <c r="L29" s="55"/>
      <c r="M29" s="40" t="s">
        <v>63</v>
      </c>
      <c r="N29" s="8"/>
      <c r="O29" s="11"/>
      <c r="P29" s="26"/>
      <c r="Q29" s="53"/>
      <c r="R29" s="55"/>
      <c r="T29" s="1"/>
    </row>
    <row r="30" spans="1:20" x14ac:dyDescent="0.3">
      <c r="A30" s="50"/>
      <c r="B30" s="42"/>
      <c r="C30" s="43"/>
      <c r="D30" s="51"/>
      <c r="E30" s="51"/>
      <c r="F30" s="46"/>
      <c r="G30" s="47"/>
      <c r="H30" s="48"/>
      <c r="I30" s="48"/>
      <c r="J30" s="48"/>
      <c r="K30" s="48"/>
      <c r="L30" s="48"/>
      <c r="M30" s="40" t="s">
        <v>64</v>
      </c>
      <c r="N30" s="8"/>
      <c r="O30" s="11"/>
      <c r="P30" s="26"/>
      <c r="Q30" s="53"/>
      <c r="R30" s="55"/>
      <c r="T30" s="1"/>
    </row>
    <row r="31" spans="1:20" x14ac:dyDescent="0.3">
      <c r="A31" s="42"/>
      <c r="B31" s="43"/>
      <c r="C31" s="44"/>
      <c r="D31" s="45"/>
      <c r="E31" s="45"/>
      <c r="F31" s="46"/>
      <c r="G31" s="47"/>
      <c r="H31" s="48"/>
      <c r="I31" s="48"/>
      <c r="J31" s="48"/>
      <c r="K31" s="48"/>
      <c r="L31" s="48"/>
      <c r="M31" s="40" t="s">
        <v>65</v>
      </c>
      <c r="N31" s="8"/>
      <c r="O31" s="11"/>
      <c r="P31" s="26"/>
      <c r="Q31" s="53"/>
      <c r="R31" s="55"/>
      <c r="T31" s="1"/>
    </row>
    <row r="32" spans="1:20" x14ac:dyDescent="0.3">
      <c r="A32" s="41"/>
      <c r="B32" s="42"/>
      <c r="C32" s="43"/>
      <c r="D32" s="44"/>
      <c r="E32" s="45"/>
      <c r="F32" s="46"/>
      <c r="G32" s="47"/>
      <c r="H32" s="48"/>
      <c r="I32" s="48"/>
      <c r="J32" s="48"/>
      <c r="K32" s="48"/>
      <c r="L32" s="50"/>
      <c r="M32" s="42"/>
      <c r="N32" s="43"/>
      <c r="O32" s="51"/>
      <c r="P32" s="45"/>
      <c r="Q32" s="45"/>
      <c r="R32" s="48"/>
    </row>
    <row r="33" spans="1:23" s="60" customFormat="1" ht="17.399999999999999" x14ac:dyDescent="0.35">
      <c r="A33" s="37" t="s">
        <v>120</v>
      </c>
      <c r="B33" s="56"/>
      <c r="C33" s="56"/>
      <c r="D33" s="57"/>
      <c r="E33" s="56"/>
      <c r="F33" s="57"/>
      <c r="G33" s="57"/>
      <c r="H33" s="58"/>
      <c r="I33" s="58"/>
      <c r="J33" s="58"/>
      <c r="K33" s="58"/>
      <c r="L33" s="59"/>
      <c r="M33" s="56"/>
      <c r="N33" s="56"/>
      <c r="O33" s="56"/>
      <c r="P33" s="56"/>
      <c r="Q33" s="56"/>
      <c r="R33" s="58"/>
      <c r="S33" s="58"/>
    </row>
    <row r="34" spans="1:23" ht="17.399999999999999" x14ac:dyDescent="0.35">
      <c r="A34" s="35" t="s">
        <v>99</v>
      </c>
    </row>
    <row r="35" spans="1:23" ht="17.399999999999999" x14ac:dyDescent="0.35">
      <c r="A35" s="35" t="s">
        <v>97</v>
      </c>
    </row>
    <row r="36" spans="1:23" ht="18" x14ac:dyDescent="0.35">
      <c r="A36" s="36" t="s">
        <v>96</v>
      </c>
    </row>
    <row r="37" spans="1:23" ht="17.399999999999999" x14ac:dyDescent="0.35">
      <c r="A37" s="35" t="s">
        <v>100</v>
      </c>
    </row>
    <row r="38" spans="1:23" ht="17.399999999999999" x14ac:dyDescent="0.35">
      <c r="A38" s="35" t="s">
        <v>98</v>
      </c>
    </row>
    <row r="39" spans="1:23" ht="18" x14ac:dyDescent="0.35">
      <c r="A39" s="36" t="s">
        <v>96</v>
      </c>
    </row>
    <row r="40" spans="1:23" ht="18" x14ac:dyDescent="0.35">
      <c r="B40" s="6"/>
      <c r="C40" s="9"/>
      <c r="D40" s="24"/>
      <c r="E40" s="24"/>
      <c r="F40" s="24"/>
      <c r="G40" s="18"/>
      <c r="H40" s="13"/>
      <c r="I40" s="20"/>
      <c r="J40" s="16"/>
      <c r="K40" s="16"/>
      <c r="L40" s="16"/>
      <c r="M40" s="16"/>
      <c r="N40" s="16"/>
      <c r="O40" s="16"/>
      <c r="P40" s="2"/>
      <c r="Q40" s="2"/>
      <c r="R40" s="2"/>
      <c r="S40" s="22"/>
      <c r="T40" s="18"/>
      <c r="U40" s="18"/>
      <c r="V40" s="16"/>
      <c r="W40" s="16"/>
    </row>
    <row r="41" spans="1:23" ht="25.8" x14ac:dyDescent="0.5">
      <c r="A41" s="96" t="s">
        <v>122</v>
      </c>
      <c r="C41" s="10"/>
      <c r="D41" s="38"/>
      <c r="E41" s="16"/>
      <c r="G41" s="97"/>
      <c r="L41" s="16"/>
      <c r="N41" s="1"/>
      <c r="O41" s="1"/>
      <c r="P41" s="2"/>
      <c r="Q41" s="22"/>
      <c r="R41" s="16"/>
      <c r="S41" s="16"/>
      <c r="T41" s="1"/>
      <c r="U41" s="1"/>
    </row>
    <row r="42" spans="1:23" x14ac:dyDescent="0.3">
      <c r="A42"/>
      <c r="B42"/>
      <c r="C42"/>
      <c r="D42"/>
      <c r="E42"/>
      <c r="F42"/>
      <c r="G42"/>
      <c r="H42"/>
      <c r="I42"/>
      <c r="J42"/>
      <c r="K42"/>
      <c r="L42"/>
      <c r="M42"/>
      <c r="N42"/>
      <c r="O42"/>
      <c r="P42"/>
      <c r="Q42"/>
      <c r="R42"/>
      <c r="S42"/>
      <c r="T42" s="18"/>
      <c r="U42" s="18"/>
      <c r="V42" s="16"/>
      <c r="W42" s="16"/>
    </row>
    <row r="43" spans="1:23" ht="18" x14ac:dyDescent="0.35">
      <c r="A43" s="4"/>
      <c r="B43" s="6"/>
      <c r="C43" s="9"/>
      <c r="D43" s="73" t="s">
        <v>117</v>
      </c>
      <c r="E43" s="24"/>
      <c r="F43" s="53"/>
      <c r="G43" s="10" t="s">
        <v>117</v>
      </c>
      <c r="H43" s="24"/>
      <c r="I43" s="69"/>
      <c r="J43" s="25" t="s">
        <v>117</v>
      </c>
      <c r="K43" s="53" t="s">
        <v>105</v>
      </c>
      <c r="L43" s="53" t="s">
        <v>105</v>
      </c>
      <c r="M43" s="53" t="s">
        <v>117</v>
      </c>
      <c r="N43" s="72" t="s">
        <v>112</v>
      </c>
      <c r="O43" s="72" t="s">
        <v>112</v>
      </c>
      <c r="P43" s="71" t="s">
        <v>117</v>
      </c>
      <c r="Q43" s="69" t="s">
        <v>66</v>
      </c>
      <c r="R43" s="69" t="s">
        <v>66</v>
      </c>
      <c r="S43" s="12" t="s">
        <v>117</v>
      </c>
      <c r="T43" s="18"/>
      <c r="U43" s="18"/>
      <c r="V43" s="16"/>
      <c r="W43" s="16"/>
    </row>
    <row r="44" spans="1:23" x14ac:dyDescent="0.3">
      <c r="A44" s="4"/>
      <c r="B44" s="8" t="s">
        <v>69</v>
      </c>
      <c r="C44" s="73" t="s">
        <v>70</v>
      </c>
      <c r="D44" s="73" t="s">
        <v>0</v>
      </c>
      <c r="E44" s="10" t="s">
        <v>71</v>
      </c>
      <c r="F44" s="10" t="s">
        <v>72</v>
      </c>
      <c r="G44" s="77" t="s">
        <v>1</v>
      </c>
      <c r="H44" s="25" t="s">
        <v>73</v>
      </c>
      <c r="I44" s="25" t="s">
        <v>74</v>
      </c>
      <c r="J44" s="80" t="s">
        <v>66</v>
      </c>
      <c r="K44" s="53" t="s">
        <v>115</v>
      </c>
      <c r="L44" s="53" t="s">
        <v>116</v>
      </c>
      <c r="M44" s="84" t="s">
        <v>101</v>
      </c>
      <c r="N44" s="55" t="s">
        <v>113</v>
      </c>
      <c r="O44" s="71" t="s">
        <v>114</v>
      </c>
      <c r="P44" s="71" t="s">
        <v>118</v>
      </c>
      <c r="Q44" s="12" t="s">
        <v>110</v>
      </c>
      <c r="R44" s="12" t="s">
        <v>111</v>
      </c>
      <c r="S44" s="87" t="s">
        <v>119</v>
      </c>
      <c r="T44" s="18"/>
      <c r="U44" s="18"/>
      <c r="V44" s="16"/>
      <c r="W44" s="16"/>
    </row>
    <row r="45" spans="1:23" ht="18" x14ac:dyDescent="0.35">
      <c r="A45" s="70" t="s">
        <v>106</v>
      </c>
      <c r="D45" s="26"/>
      <c r="E45" s="53"/>
      <c r="F45" s="55"/>
      <c r="G45" s="19"/>
      <c r="H45" s="19"/>
      <c r="I45" s="19"/>
      <c r="J45" s="5"/>
      <c r="K45" s="5"/>
      <c r="L45" s="5"/>
      <c r="M45" s="5"/>
      <c r="N45" s="5"/>
      <c r="O45" s="5"/>
      <c r="P45" s="3"/>
      <c r="Q45" s="1"/>
      <c r="T45" s="18"/>
      <c r="U45" s="18"/>
      <c r="V45" s="16"/>
      <c r="W45" s="16"/>
    </row>
    <row r="46" spans="1:23" x14ac:dyDescent="0.3">
      <c r="A46" s="5"/>
      <c r="B46" s="76" t="e">
        <f>AVERAGE(B183,B185,B187,B189,B191,B193,B195,B197,B199,B201,B203,B205,B207,B209,B211,B213,B215,B217,B219,B221,B223,B225,B227,B229,B231,B233,B235,B237,B239,B241,B243)</f>
        <v>#DIV/0!</v>
      </c>
      <c r="C46" s="75" t="e">
        <f>AVERAGE(B184,B186,B188,B190,B192,B194,B196,B198,B200,B202,B204,B206,B208,B210,B212,B214,B216,B218,B220,B222,B224,B226,B228,B230,B232,B234,B236,B238,B240,B242,B244)</f>
        <v>#DIV/0!</v>
      </c>
      <c r="D46" s="75" t="e">
        <f>AVERAGE(B183:B244)</f>
        <v>#DIV/0!</v>
      </c>
      <c r="E46" s="79" t="e">
        <f>AVERAGE(C183,C185,C187,C189,C191,C193,C195,C197,C199,C201,C203,C205,C207,C209,C211,C213,C215,C217,C219,C221,C223,C225,C227,C229,C231,C233,C235,C237,C239,C241,C243)</f>
        <v>#DIV/0!</v>
      </c>
      <c r="F46" s="79" t="e">
        <f>AVERAGE(C184,C186,C188,C190,C192,C194,C196,C198,C200,C202,C204,C206,C208,C210,C212,C214,C216,C218,C220,C222,C224,C226,C228,C230,C232,C234,C236,C238,C240,C242,C244)</f>
        <v>#DIV/0!</v>
      </c>
      <c r="G46" s="79" t="e">
        <f>AVERAGE(C183:C244)</f>
        <v>#DIV/0!</v>
      </c>
      <c r="H46" s="83" t="e">
        <f>AVERAGE(D183,D185,D187,D189,D191,D193,D195,D197,D199,D201,D203,D205,D207,D209,D211,D213,D215,D217,D219,D221,D223,D225,D227,D229,D231,D233,D235,D237,D239,D241,D243)</f>
        <v>#DIV/0!</v>
      </c>
      <c r="I46" s="83" t="e">
        <f>AVERAGE(D184,D186,D188,D190,D192,D194,D196,D198,D200,D202,D204,D206,D208,D210,D212,D214,D216,D218,D220,D222,D224,D226,D228,D230,D232,D234,D236,D238,D240,D242,D244)</f>
        <v>#DIV/0!</v>
      </c>
      <c r="J46" s="82" t="e">
        <f>AVERAGE(D183:D244)</f>
        <v>#DIV/0!</v>
      </c>
      <c r="K46" s="85" t="e">
        <f>AVERAGE(E183,E185,E187,E189,E191,E193,E195,E197,E199,E201,E203,E205,E207,E209,E211,E213,E215,E217,E219,E221,E223,E225,E227,E229,E231,E233,E235,E237,E239,E241,E243)</f>
        <v>#DIV/0!</v>
      </c>
      <c r="L46" s="85" t="e">
        <f>AVERAGE(E184,E186,E188,E190,E192,E194,E196,E198,E200,E202,E204,E206,E208,E210,E212,E214,E216,E218,E220,E222,E224,E226,E228,E230,E232,E234,E236,E238,E240,E242,E244)</f>
        <v>#DIV/0!</v>
      </c>
      <c r="M46" s="85" t="e">
        <f>AVERAGE(E183:E244)</f>
        <v>#DIV/0!</v>
      </c>
      <c r="N46" s="86" t="e">
        <f>AVERAGE(F183,F185,F187,F189,F191,F193,F195,F197,F199,F201,F203,F205,F207,F209,F211,F213,F215,F217,F219,F221,F223,F225,F227,F229,F231,F233,F235,F237,F239,F241,F243)</f>
        <v>#DIV/0!</v>
      </c>
      <c r="O46" s="86" t="e">
        <f>AVERAGE(F184,F186,F188,F190,F192,F194,F196,F198,F200,F202,F204,F206,F208,F210,F212,F214,F216,F218,F220,F222,F224,F226,F228,F230,F232,F234,F236,F238,F240,F242,F244)</f>
        <v>#DIV/0!</v>
      </c>
      <c r="P46" s="86" t="e">
        <f>AVERAGE(F183:F244)</f>
        <v>#DIV/0!</v>
      </c>
      <c r="Q46" s="89" t="e">
        <f>AVERAGE(G183,G185,G187,G189,G191,G193,G195,G197,G199,G201,G203,G205,G207,G209,G211,G213,G215,G217,G219,G221,G223,G225,G227,G229,G231,G233,G235,G237,G239,G241,G243)</f>
        <v>#DIV/0!</v>
      </c>
      <c r="R46" s="89" t="e">
        <f>AVERAGE(G184,G186,G188,G190,G192,G194,G196,G198,G200,G202,G204,G206,G208,G210,G212,G214,G216,G218,G220,G222,G224,G226,G228,G230,G232,G234,G236,G238,G240,G242,G244)</f>
        <v>#DIV/0!</v>
      </c>
      <c r="S46" s="89" t="e">
        <f>AVERAGE(G183:G244)</f>
        <v>#DIV/0!</v>
      </c>
      <c r="T46" s="18"/>
      <c r="U46" s="18"/>
      <c r="V46" s="16"/>
      <c r="W46" s="16"/>
    </row>
    <row r="47" spans="1:23" ht="18" x14ac:dyDescent="0.35">
      <c r="A47" s="70" t="s">
        <v>107</v>
      </c>
      <c r="D47" s="26"/>
      <c r="E47" s="53"/>
      <c r="F47" s="55"/>
      <c r="G47" s="19"/>
      <c r="H47" s="19"/>
      <c r="I47" s="19"/>
      <c r="J47" s="5"/>
      <c r="K47" s="5"/>
      <c r="L47" s="5"/>
      <c r="M47" s="5"/>
      <c r="N47" s="5"/>
      <c r="O47" s="5"/>
      <c r="P47" s="3"/>
      <c r="Q47" s="1"/>
      <c r="T47" s="18"/>
      <c r="U47" s="18"/>
      <c r="V47" s="16"/>
      <c r="W47" s="16"/>
    </row>
    <row r="48" spans="1:23" x14ac:dyDescent="0.3">
      <c r="A48" s="4"/>
      <c r="B48" s="74" t="e">
        <f>STDEVP(B183,B185,B187,B189,B191,B193,B195,B197,B199,B201,B203,B205,B207,B209,B211,B213,B215,B217,B219,B221,B223,B225,B227,B229,B231,B233,B235,B237,B239,B241,B243)</f>
        <v>#DIV/0!</v>
      </c>
      <c r="C48" s="74" t="e">
        <f>STDEVP(B184,B186,B188,B190,B192,B194,B196,B198,B200,B202,B204,B206,B208,B210,B212,B214,B216,B218,B220,B222,B224,B226,B228,B230,B232,B234,B236,B238,B240,B242,B244)</f>
        <v>#DIV/0!</v>
      </c>
      <c r="D48" s="74" t="e">
        <f>STDEVP(B183:B244)</f>
        <v>#DIV/0!</v>
      </c>
      <c r="E48" s="78" t="e">
        <f>STDEVP(C183,C185,C187,C189,C191,C193,C195,C197,C199,C201,C203,C205,C207,C209,C211,C213,C215,C217,C219,C221,C223,C225,C227,C229,C231,C233,C235,C237,C239,C241,C243)</f>
        <v>#DIV/0!</v>
      </c>
      <c r="F48" s="78" t="e">
        <f>STDEVP(C184,C186,C188,C190,C192,C194,C196,C198,C200,C202,C204,C206,C208,C210,C212,C214,C216,C218,C220,C222,C224,C226,C228,C230,C232,C234,C236,C238,C240,C242,C244)</f>
        <v>#DIV/0!</v>
      </c>
      <c r="G48" s="78" t="e">
        <f>STDEVP(C183:C244)</f>
        <v>#DIV/0!</v>
      </c>
      <c r="H48" s="81" t="e">
        <f>STDEVP(D183,D185,D187,D189,D191,D193,D195,D197,D199,D201,D203,D205,D207,D209,D211,D213,D215,D217,D219,D221,D223,D225,D227,D229,D231,D233,D235,D237,D239,D241,D243)</f>
        <v>#DIV/0!</v>
      </c>
      <c r="I48" s="81" t="e">
        <f>STDEVP(D184,D186,D188,D190,D192,D194,D196,D198,D200,D202,D204,D206,D208,D210,D212,D214,D216,D218,D220,D222,D224,D226,D228,D230,D232,D234,D236,D238,D240,D242,D244)</f>
        <v>#DIV/0!</v>
      </c>
      <c r="J48" s="90" t="e">
        <f>STDEVP(D183:D244)</f>
        <v>#DIV/0!</v>
      </c>
      <c r="K48" s="85" t="e">
        <f>STDEVP(E183,E185,E187,E189,E191,E193,E195,E197,E199,E201,E203,E205,E207,E209,E211,E213,E215,E217,E219,E221,E223,E225,E227,E229,E231,E233,E235,E237,E239,E241,E243)</f>
        <v>#DIV/0!</v>
      </c>
      <c r="L48" s="85" t="e">
        <f>STDEVP(E183,E185,E187,E189,E191,E193,E195,E197,E199,E201,E203,E205,E207,E209,E211,E213,E215,E217,E219,E221,E223,E225,E227,E229,E231,E233,E235,E237,E239,E241,E243)</f>
        <v>#DIV/0!</v>
      </c>
      <c r="M48" s="85" t="e">
        <f>STDEVP(E183:E244)</f>
        <v>#DIV/0!</v>
      </c>
      <c r="N48" s="72" t="e">
        <f>STDEVP(F183,F185,F187,F189,F191,F193,F195,F197,F199,F201,F203,F205,F207,F209,F211,F213,F215,F217,F219,F221,F223,F225,F227,F229,F231,F233,F235,F237,F239,F241,F243)</f>
        <v>#DIV/0!</v>
      </c>
      <c r="O48" s="72" t="e">
        <f>STDEVP(F184,F186,F188,F190,F192,F194,F196,F198,F200,F202,F204,F206,F208,F210,F212,F214,F216,F218,F220,F222,F224,F226,F228,F230,F232,F234,F236,F238,F240,F242,F244)</f>
        <v>#DIV/0!</v>
      </c>
      <c r="P48" s="72" t="e">
        <f>STDEVP(F183:F244)</f>
        <v>#DIV/0!</v>
      </c>
      <c r="Q48" s="88" t="e">
        <f>STDEVP(G183,G185,G187,G189,G191,G193,G195,G197,G199,G201,G203,G205,G207,G209,G211,G213,G215,G217,G219,G221,G223,G225,G227,G229,G231,G233,G235,G237,G239,G241,G243)</f>
        <v>#DIV/0!</v>
      </c>
      <c r="R48" s="88" t="e">
        <f>STDEVP(G184,G186,G188,G190,G192,G194,G196,G198,G200,G202,G204,G206,G208,G210,G212,G214,G216,G218,G220,G222,G224,G226,G228,G230,G232,G234,G236,G238,G240,G242,G244)</f>
        <v>#DIV/0!</v>
      </c>
      <c r="S48" s="88" t="e">
        <f>STDEVP(G183:G244)</f>
        <v>#DIV/0!</v>
      </c>
      <c r="T48" s="18"/>
      <c r="U48" s="18"/>
      <c r="V48" s="16"/>
      <c r="W48" s="16"/>
    </row>
    <row r="49" spans="1:23" ht="18" x14ac:dyDescent="0.35">
      <c r="A49" s="70" t="s">
        <v>108</v>
      </c>
      <c r="D49" s="26"/>
      <c r="E49" s="53"/>
      <c r="F49" s="55"/>
      <c r="G49" s="19"/>
      <c r="H49" s="19"/>
      <c r="I49" s="19"/>
      <c r="J49" s="5"/>
      <c r="K49" s="5"/>
      <c r="L49" s="5"/>
      <c r="M49" s="5"/>
      <c r="N49" s="5"/>
      <c r="O49" s="5"/>
      <c r="P49" s="3"/>
      <c r="Q49" s="1"/>
      <c r="T49" s="18"/>
      <c r="U49" s="18"/>
      <c r="V49" s="16"/>
      <c r="W49" s="16"/>
    </row>
    <row r="50" spans="1:23" x14ac:dyDescent="0.3">
      <c r="A50" s="4"/>
      <c r="B50" s="111">
        <f>MAX(B183,B185,B187,B189,B191,B193,B195,B197,B199,B201,B203,B205,B207,B209,B211,B213,B215,B217,B219,B221,B223,B225,B227,B229,B231,B233,B235,B237,B239,B241,B243)</f>
        <v>0</v>
      </c>
      <c r="C50" s="111">
        <f>MAX(B184,B186,B188,B190,B192,B194,B196,B198,B200,B202,B204,B206,B208,B210,B212,B214,B216,B218,B220,B222,B224,B226,B228,B230,B232,B234,B236,B238,B240,B242,B244)</f>
        <v>0</v>
      </c>
      <c r="D50" s="111">
        <f>MAX(B183:B244)</f>
        <v>0</v>
      </c>
      <c r="E50" s="112">
        <f>MAX(C183,C185,C187,C189,C191,C193,C195,C197,C199,C201,C203,C205,C207,C209,C211,C213,C215,C217,C219,C221,C223,C225,C227,C229,C231,C233,C235,C237,C239,C241,C243)</f>
        <v>0</v>
      </c>
      <c r="F50" s="112">
        <f>MAX(C184,C186,C188,C190,C192,C194,C196,C198,C200,C202,C204,C206,C208,C210,C212,C214,C216,C218,C220,C222,C224,C226,C228,C230,C232,C234,C236,C238,C240,C242,C244)</f>
        <v>0</v>
      </c>
      <c r="G50" s="112">
        <f>MAX(C183:C244)</f>
        <v>0</v>
      </c>
      <c r="H50" s="93">
        <f>MAX(D183,D185,D187,D189,D191,D193,D195,D197,D199,D201,D203,D205,D207,D209,D211,D213,D215,D217,D219,D221,D223,D225,D227,D229,D231,D233,D235,D237,D239,D241,D243)</f>
        <v>0</v>
      </c>
      <c r="I50" s="93">
        <f>MAX(D184,D186,D188,D190,D192,D194,D196,D198,D200,D202,D204,D206,D208,D210,D212,D214,D216,D218,D220,D222,D224,D226,D228,D230,D232,D234,D236,D238,D240,D242,D244)</f>
        <v>0</v>
      </c>
      <c r="J50" s="94">
        <f>MAX(D183:D244)</f>
        <v>0</v>
      </c>
      <c r="K50" s="91">
        <f>MAX(E183,E185,E187,E189,E191,E193,E195,E197,E199,E201,E203,E205,E207,E209,E211,E213,E215,E217,E219,E221,E223,E225,E227,E229,E231,E233,E235,E237,E239,E241,E243)</f>
        <v>0</v>
      </c>
      <c r="L50" s="91">
        <f>MAX(E183,E185,E187,E189,E191,E193,E195,E197,E199,E201,E203,E205,E207,E209,E211,E213,E215,E217,E219,E221,E223,E225,E227,E229,E231,E233,E235,E237,E239,E241,E243)</f>
        <v>0</v>
      </c>
      <c r="M50" s="91">
        <f>MAX(E183:E244)</f>
        <v>0</v>
      </c>
      <c r="N50" s="92">
        <f>MAX(F183,F185,F187,F189,F191,F193,F195,F197,F199,F201,F203,F205,F207,F209,F211,F213,F215,F217,F219,F221,F223,F225,F227,F229,F231,F233,F235,F237,F239,F241,F243)</f>
        <v>0</v>
      </c>
      <c r="O50" s="92">
        <f>MAX(F184,F186,F188,F190,F192,F194,F196,F198,F200,F202,F204,F206,F208,F210,F212,F214,F216,F218,F220,F222,F224,F226,F228,F230,F232,F234,F236,F238,F240,F242,F244)</f>
        <v>0</v>
      </c>
      <c r="P50" s="92">
        <f>MAX(F183:F244)</f>
        <v>0</v>
      </c>
      <c r="Q50" s="95">
        <f>MAX(G183,G185,G187,G189,G191,G193,G195,G197,G199,G201,G203,G205,G207,G209,G211,G213,G215,G217,G219,G221,G223,G225,G227,G229,G231,G233,G235,G237,G239,G241,G243)</f>
        <v>0</v>
      </c>
      <c r="R50" s="95">
        <f>MAX(G184,G186,G188,G190,G192,G194,G196,G198,G200,G202,G204,G206,G208,G210,G212,G214,G216,G218,G220,G222,G224,G226,G228,G230,G232,G234,G236,G238,G240,G242,G244)</f>
        <v>0</v>
      </c>
      <c r="S50" s="95">
        <f>MAX(G183:G244)</f>
        <v>0</v>
      </c>
      <c r="T50" s="18"/>
      <c r="U50" s="18"/>
      <c r="V50" s="16"/>
      <c r="W50" s="16"/>
    </row>
    <row r="51" spans="1:23" ht="17.399999999999999" x14ac:dyDescent="0.35">
      <c r="A51" s="35" t="s">
        <v>109</v>
      </c>
      <c r="D51" s="26"/>
      <c r="E51" s="53"/>
      <c r="F51" s="55"/>
      <c r="G51" s="19"/>
      <c r="H51" s="19"/>
      <c r="I51" s="19"/>
      <c r="J51" s="5"/>
      <c r="K51" s="5"/>
      <c r="L51" s="5"/>
      <c r="M51" s="5"/>
      <c r="N51" s="5"/>
      <c r="O51" s="5"/>
      <c r="P51" s="3"/>
      <c r="Q51" s="1"/>
      <c r="T51" s="18"/>
      <c r="U51" s="18"/>
      <c r="V51" s="16"/>
      <c r="W51" s="16"/>
    </row>
    <row r="52" spans="1:23" x14ac:dyDescent="0.3">
      <c r="A52" s="4"/>
      <c r="B52" s="111">
        <f>MIN(B183,B185,B187,B189,B191,B193,B195,B197,B199,B201,B203,B205,B207,B209,B211,B213,B215,B217,B219,B221,B223,B225,B227,B229,B231,B233,B235,B237,B239,B241,B243)</f>
        <v>0</v>
      </c>
      <c r="C52" s="111">
        <f>MIN(B184,B186,B188,B190,B192,B194,B196,B198,B200,B202,B204,B206,B208,B210,B212,B214,B216,B218,B220,B222,B224,B226,B228,B230,B232,B234,B236,B238,B240,B242,B244)</f>
        <v>0</v>
      </c>
      <c r="D52" s="111">
        <f>MIN(B183:B244)</f>
        <v>0</v>
      </c>
      <c r="E52" s="112">
        <f>MIN(C183,C185,C187,C189,C191,C193,C195,C197,C199,C201,C203,C205,C207,C209,C211,C213,C215,C217,C219,C221,C223,C225,C227,C229,C231,C233,C235,C237,C239,C241,C243)</f>
        <v>0</v>
      </c>
      <c r="F52" s="112">
        <f>MIN(C184,C186,C188,C190,C192,C194,C196,C198,C200,C202,C204,C206,C208,C210,C212,C214,C216,C218,C220,C222,C224,C226,C228,C230,C232,C234,C236,C238,C240,C242,C244)</f>
        <v>0</v>
      </c>
      <c r="G52" s="112">
        <f>MIN(C183:C244)</f>
        <v>0</v>
      </c>
      <c r="H52" s="93">
        <f>MIN(D183,D185,D187,D189,D191,D193,D195,D197,D199,D201,D203,D205,D207,D209,D211,D213,D215,D217,D219,D221,D223,D225,D227,D229,D231,D233,D235,D237,D239,D241,D243)</f>
        <v>0</v>
      </c>
      <c r="I52" s="93">
        <f>MIN(D184,D186,D188,D190,D192,D194,D196,D198,D200,D202,D204,D206,D208,D210,D212,D214,D216,D218,D220,D222,D224,D226,D228,D230,D232,D234,D236,D238,D240,D242,D244)</f>
        <v>0</v>
      </c>
      <c r="J52" s="94">
        <f>MIN(D183:D244)</f>
        <v>0</v>
      </c>
      <c r="K52" s="91">
        <f>MIN(E183,E185,E187,E189,E191,E193,E195,E197,E199,E201,E203,E205,E207,E209,E211,E213,E215,E217,E219,E221,E223,E225,E227,E229,E231,E233,E235,E237,E239,E241,E243)</f>
        <v>0</v>
      </c>
      <c r="L52" s="91">
        <f>MIN(E183,E185,E187,E189,E191,E193,E195,E197,E199,E201,E203,E205,E207,E209,E211,E213,E215,E217,E219,E221,E223,E225,E227,E229,E231,E233,E235,E237,E239,E241,E243)</f>
        <v>0</v>
      </c>
      <c r="M52" s="91">
        <f>MIN(E183:E244)</f>
        <v>0</v>
      </c>
      <c r="N52" s="92">
        <f>MIN(F183,F185,F187,F189,F191,F193,F195,F197,F199,F201,F203,F205,F207,F209,F211,F213,F215,F217,F219,F221,F223,F225,F227,F229,F231,F233,F235,F237,F239,F241,F243)</f>
        <v>0</v>
      </c>
      <c r="O52" s="92">
        <f>MIN(F184,F186,F188,F190,F192,F194,F196,F198,F200,F202,F204,F206,F208,F210,F212,F214,F216,F218,F220,F222,F224,F226,F228,F230,F232,F234,F236,F238,F240,F242,F244)</f>
        <v>0</v>
      </c>
      <c r="P52" s="92">
        <f>MIN(F183:F244)</f>
        <v>0</v>
      </c>
      <c r="Q52" s="95">
        <f>MIN(G183,G185,G187,G189,G191,G193,G195,G197,G199,G201,G203,G205,G207,G209,G211,G213,G215,G217,G219,G221,G223,G225,G227,G229,G231,G233,G235,G237,G239,G241,G243)</f>
        <v>0</v>
      </c>
      <c r="R52" s="95">
        <f>MIN(G184,G186,G188,G190,G192,G194,G196,G198,G200,G202,G204,G206,G208,G210,G212,G214,G216,G218,G220,G222,G224,G226,G228,G230,G232,G234,G236,G238,G240,G242,G244)</f>
        <v>0</v>
      </c>
      <c r="S52" s="95">
        <f>MIN(G183:G244)</f>
        <v>0</v>
      </c>
      <c r="T52" s="18"/>
      <c r="U52" s="18"/>
      <c r="V52" s="16"/>
      <c r="W52" s="16"/>
    </row>
    <row r="53" spans="1:23" x14ac:dyDescent="0.3">
      <c r="A53" s="4"/>
      <c r="B53" s="73"/>
      <c r="C53" s="73"/>
      <c r="D53" s="73"/>
      <c r="E53" s="77"/>
      <c r="F53" s="77"/>
      <c r="G53" s="77"/>
      <c r="H53" s="93"/>
      <c r="I53" s="93"/>
      <c r="J53" s="94"/>
      <c r="K53" s="91"/>
      <c r="L53" s="91"/>
      <c r="M53" s="91"/>
      <c r="N53" s="92"/>
      <c r="O53" s="92"/>
      <c r="P53" s="92"/>
      <c r="Q53" s="95"/>
      <c r="R53" s="95"/>
      <c r="S53" s="95"/>
      <c r="T53" s="18"/>
      <c r="U53" s="18"/>
      <c r="V53" s="16"/>
      <c r="W53" s="16"/>
    </row>
    <row r="54" spans="1:23" x14ac:dyDescent="0.3">
      <c r="N54" s="92"/>
      <c r="O54" s="92"/>
      <c r="P54" s="92"/>
      <c r="Q54" s="95"/>
      <c r="R54" s="95"/>
      <c r="S54" s="95"/>
      <c r="T54" s="18"/>
      <c r="U54" s="18"/>
      <c r="V54" s="16"/>
      <c r="W54" s="16"/>
    </row>
    <row r="55" spans="1:23" x14ac:dyDescent="0.3">
      <c r="N55" s="92"/>
      <c r="O55" s="92"/>
      <c r="P55" s="92"/>
      <c r="Q55" s="95"/>
      <c r="R55" s="95"/>
      <c r="S55" s="95"/>
      <c r="T55" s="18"/>
      <c r="U55" s="18"/>
      <c r="V55" s="16"/>
      <c r="W55" s="16"/>
    </row>
    <row r="56" spans="1:23" x14ac:dyDescent="0.3">
      <c r="N56" s="92"/>
      <c r="O56" s="92"/>
      <c r="P56" s="92"/>
      <c r="Q56" s="95"/>
      <c r="R56" s="95"/>
      <c r="S56" s="95"/>
      <c r="T56" s="18"/>
      <c r="U56" s="18"/>
      <c r="V56" s="16"/>
      <c r="W56" s="16"/>
    </row>
    <row r="57" spans="1:23" x14ac:dyDescent="0.3">
      <c r="N57" s="92"/>
      <c r="O57" s="92"/>
      <c r="P57" s="92"/>
      <c r="Q57" s="95"/>
      <c r="R57" s="95"/>
      <c r="S57" s="95"/>
      <c r="T57" s="18"/>
      <c r="U57" s="18"/>
      <c r="V57" s="16"/>
      <c r="W57" s="16"/>
    </row>
    <row r="58" spans="1:23" x14ac:dyDescent="0.3">
      <c r="N58" s="92"/>
      <c r="O58" s="92"/>
      <c r="P58" s="92"/>
      <c r="Q58" s="95"/>
      <c r="R58" s="95"/>
      <c r="S58" s="95"/>
      <c r="T58" s="18"/>
      <c r="U58" s="18"/>
      <c r="V58" s="16"/>
      <c r="W58" s="16"/>
    </row>
    <row r="59" spans="1:23" ht="18" x14ac:dyDescent="0.35">
      <c r="A59" s="32" t="s">
        <v>91</v>
      </c>
      <c r="C59" s="29" t="s">
        <v>75</v>
      </c>
      <c r="D59" s="29" t="s">
        <v>75</v>
      </c>
      <c r="E59" s="29" t="s">
        <v>75</v>
      </c>
      <c r="N59" s="92"/>
      <c r="O59" s="92"/>
      <c r="P59" s="92"/>
      <c r="Q59" s="95"/>
      <c r="R59" s="95"/>
      <c r="S59" s="95"/>
      <c r="T59" s="18"/>
      <c r="U59" s="18"/>
      <c r="V59" s="16"/>
      <c r="W59" s="16"/>
    </row>
    <row r="60" spans="1:23" ht="18" x14ac:dyDescent="0.35">
      <c r="A60" s="32" t="s">
        <v>92</v>
      </c>
      <c r="C60" s="29" t="s">
        <v>76</v>
      </c>
      <c r="D60" s="29" t="s">
        <v>76</v>
      </c>
      <c r="E60" s="29" t="s">
        <v>76</v>
      </c>
      <c r="N60" s="92"/>
      <c r="O60" s="92"/>
      <c r="P60" s="92"/>
      <c r="Q60" s="95"/>
      <c r="R60" s="95"/>
      <c r="S60" s="95"/>
      <c r="T60" s="18"/>
      <c r="U60" s="18"/>
      <c r="V60" s="16"/>
      <c r="W60" s="16"/>
    </row>
    <row r="61" spans="1:23" ht="18" x14ac:dyDescent="0.35">
      <c r="A61" s="28"/>
      <c r="C61" s="29" t="s">
        <v>77</v>
      </c>
      <c r="D61" s="29" t="s">
        <v>77</v>
      </c>
      <c r="E61" s="29" t="s">
        <v>77</v>
      </c>
      <c r="N61" s="92"/>
      <c r="O61" s="92"/>
      <c r="P61" s="92"/>
      <c r="Q61" s="95"/>
      <c r="R61" s="95"/>
      <c r="S61" s="95"/>
      <c r="T61" s="18"/>
      <c r="U61" s="18"/>
      <c r="V61" s="16"/>
      <c r="W61" s="16"/>
    </row>
    <row r="62" spans="1:23" x14ac:dyDescent="0.3">
      <c r="A62" s="28" t="s">
        <v>45</v>
      </c>
      <c r="C62" s="30" t="s">
        <v>0</v>
      </c>
      <c r="D62" s="30" t="s">
        <v>1</v>
      </c>
      <c r="E62" s="30" t="s">
        <v>66</v>
      </c>
      <c r="N62" s="92"/>
      <c r="O62" s="92"/>
      <c r="P62" s="92"/>
      <c r="Q62" s="95"/>
      <c r="R62" s="95"/>
      <c r="S62" s="95"/>
      <c r="T62" s="18"/>
      <c r="U62" s="18"/>
      <c r="V62" s="16"/>
      <c r="W62" s="16"/>
    </row>
    <row r="63" spans="1:23" x14ac:dyDescent="0.3">
      <c r="A63" s="33" t="s">
        <v>94</v>
      </c>
      <c r="B63" s="31" t="s">
        <v>85</v>
      </c>
      <c r="C63" s="31"/>
      <c r="D63" s="31"/>
      <c r="E63" s="31"/>
      <c r="F63" s="34" t="str">
        <f t="shared" ref="F63:F68" si="0">IF(C63=0," ",C63-D63)</f>
        <v xml:space="preserve"> </v>
      </c>
      <c r="N63" s="92"/>
      <c r="O63" s="92"/>
      <c r="P63" s="92"/>
      <c r="Q63" s="95"/>
      <c r="R63" s="95"/>
      <c r="S63" s="95"/>
      <c r="T63" s="18"/>
      <c r="U63" s="18"/>
      <c r="V63" s="16"/>
      <c r="W63" s="16"/>
    </row>
    <row r="64" spans="1:23" x14ac:dyDescent="0.3">
      <c r="A64" s="33" t="s">
        <v>94</v>
      </c>
      <c r="B64" s="31" t="s">
        <v>86</v>
      </c>
      <c r="C64" s="31"/>
      <c r="D64" s="31"/>
      <c r="E64" s="31"/>
      <c r="F64" s="34" t="str">
        <f t="shared" si="0"/>
        <v xml:space="preserve"> </v>
      </c>
      <c r="N64" s="92"/>
      <c r="O64" s="92"/>
      <c r="P64" s="92"/>
      <c r="Q64" s="95"/>
      <c r="R64" s="95"/>
      <c r="S64" s="95"/>
      <c r="T64" s="18"/>
      <c r="U64" s="18"/>
      <c r="V64" s="16"/>
      <c r="W64" s="16"/>
    </row>
    <row r="65" spans="1:23" x14ac:dyDescent="0.3">
      <c r="A65" s="33" t="s">
        <v>93</v>
      </c>
      <c r="B65" s="31" t="s">
        <v>85</v>
      </c>
      <c r="C65" s="31"/>
      <c r="D65" s="31"/>
      <c r="E65" s="31"/>
      <c r="F65" s="34" t="str">
        <f t="shared" si="0"/>
        <v xml:space="preserve"> </v>
      </c>
      <c r="N65" s="92"/>
      <c r="O65" s="92"/>
      <c r="P65" s="92"/>
      <c r="Q65" s="95"/>
      <c r="R65" s="95"/>
      <c r="S65" s="95"/>
      <c r="T65" s="18"/>
      <c r="U65" s="18"/>
      <c r="V65" s="16"/>
      <c r="W65" s="16"/>
    </row>
    <row r="66" spans="1:23" x14ac:dyDescent="0.3">
      <c r="A66" s="33" t="s">
        <v>93</v>
      </c>
      <c r="B66" s="31" t="s">
        <v>86</v>
      </c>
      <c r="C66" s="31"/>
      <c r="D66" s="31"/>
      <c r="E66" s="31"/>
      <c r="F66" s="34" t="str">
        <f t="shared" si="0"/>
        <v xml:space="preserve"> </v>
      </c>
      <c r="N66" s="92"/>
      <c r="O66" s="92"/>
      <c r="P66" s="92"/>
      <c r="Q66" s="95"/>
      <c r="R66" s="95"/>
      <c r="S66" s="95"/>
      <c r="T66" s="18"/>
      <c r="U66" s="18"/>
      <c r="V66" s="16"/>
      <c r="W66" s="16"/>
    </row>
    <row r="67" spans="1:23" x14ac:dyDescent="0.3">
      <c r="A67" s="33" t="s">
        <v>95</v>
      </c>
      <c r="B67" s="31" t="s">
        <v>85</v>
      </c>
      <c r="C67" s="31"/>
      <c r="D67" s="31"/>
      <c r="E67" s="31"/>
      <c r="F67" s="34" t="str">
        <f t="shared" si="0"/>
        <v xml:space="preserve"> </v>
      </c>
      <c r="N67" s="92"/>
      <c r="O67" s="92"/>
      <c r="P67" s="92"/>
      <c r="Q67" s="95"/>
      <c r="R67" s="95"/>
      <c r="S67" s="95"/>
      <c r="T67" s="18"/>
      <c r="U67" s="18"/>
      <c r="V67" s="16"/>
      <c r="W67" s="16"/>
    </row>
    <row r="68" spans="1:23" x14ac:dyDescent="0.3">
      <c r="A68" s="33" t="s">
        <v>95</v>
      </c>
      <c r="B68" s="31" t="s">
        <v>86</v>
      </c>
      <c r="C68" s="31"/>
      <c r="D68" s="31"/>
      <c r="E68" s="31"/>
      <c r="F68" s="34" t="str">
        <f t="shared" si="0"/>
        <v xml:space="preserve"> </v>
      </c>
      <c r="T68" s="18"/>
      <c r="U68" s="18"/>
      <c r="V68" s="16"/>
      <c r="W68" s="16"/>
    </row>
    <row r="69" spans="1:23" x14ac:dyDescent="0.3">
      <c r="A69" s="33"/>
      <c r="B69" s="31"/>
      <c r="C69" s="31"/>
      <c r="D69" s="31"/>
      <c r="E69" s="31"/>
      <c r="F69" s="34"/>
      <c r="T69" s="18"/>
      <c r="U69" s="18"/>
      <c r="V69" s="16"/>
      <c r="W69" s="16"/>
    </row>
    <row r="70" spans="1:23" x14ac:dyDescent="0.3">
      <c r="A70" s="33"/>
      <c r="B70" s="31"/>
      <c r="C70" s="31"/>
      <c r="D70" s="31"/>
      <c r="E70" s="31"/>
      <c r="F70" s="34"/>
      <c r="T70" s="18"/>
      <c r="U70" s="18"/>
      <c r="V70" s="16"/>
      <c r="W70" s="16"/>
    </row>
    <row r="71" spans="1:23" x14ac:dyDescent="0.3">
      <c r="A71" s="33"/>
      <c r="B71" s="31"/>
      <c r="C71" s="31"/>
      <c r="D71" s="31"/>
      <c r="E71" s="31"/>
      <c r="F71" s="34"/>
      <c r="T71" s="18"/>
      <c r="U71" s="18"/>
      <c r="V71" s="16"/>
      <c r="W71" s="16"/>
    </row>
    <row r="72" spans="1:23" x14ac:dyDescent="0.3">
      <c r="A72" s="33"/>
      <c r="B72" s="31"/>
      <c r="C72" s="31"/>
      <c r="D72" s="31"/>
      <c r="E72" s="31"/>
      <c r="F72" s="34"/>
      <c r="T72" s="18"/>
      <c r="U72" s="18"/>
      <c r="V72" s="16"/>
      <c r="W72" s="16"/>
    </row>
    <row r="73" spans="1:23" x14ac:dyDescent="0.3">
      <c r="A73" s="33"/>
      <c r="B73" s="31"/>
      <c r="C73" s="31"/>
      <c r="D73" s="31"/>
      <c r="E73" s="31"/>
      <c r="F73" s="34"/>
      <c r="T73" s="18"/>
      <c r="U73" s="18"/>
      <c r="V73" s="16"/>
      <c r="W73" s="16"/>
    </row>
    <row r="74" spans="1:23" x14ac:dyDescent="0.3">
      <c r="A74" s="33"/>
      <c r="B74" s="31"/>
      <c r="C74" s="31"/>
      <c r="D74" s="31"/>
      <c r="E74" s="31"/>
      <c r="F74" s="34"/>
      <c r="T74" s="18"/>
      <c r="U74" s="18"/>
      <c r="V74" s="16"/>
      <c r="W74" s="16"/>
    </row>
    <row r="75" spans="1:23" x14ac:dyDescent="0.3">
      <c r="A75" s="33"/>
      <c r="B75" s="31"/>
      <c r="C75" s="31"/>
      <c r="D75" s="31"/>
      <c r="E75" s="31"/>
      <c r="F75" s="34"/>
      <c r="T75" s="18"/>
      <c r="U75" s="18"/>
      <c r="V75" s="16"/>
      <c r="W75" s="16"/>
    </row>
    <row r="76" spans="1:23" x14ac:dyDescent="0.3">
      <c r="A76" s="33"/>
      <c r="B76" s="31"/>
      <c r="C76" s="31"/>
      <c r="D76" s="31"/>
      <c r="E76" s="31"/>
      <c r="F76" s="34"/>
      <c r="T76" s="18"/>
      <c r="U76" s="18"/>
      <c r="V76" s="16"/>
      <c r="W76" s="16"/>
    </row>
    <row r="77" spans="1:23" x14ac:dyDescent="0.3">
      <c r="A77" s="33"/>
      <c r="B77" s="31"/>
      <c r="C77" s="31"/>
      <c r="D77" s="31"/>
      <c r="E77" s="31"/>
      <c r="F77" s="34"/>
      <c r="T77" s="18"/>
      <c r="U77" s="18"/>
      <c r="V77" s="16"/>
      <c r="W77" s="16"/>
    </row>
    <row r="78" spans="1:23" x14ac:dyDescent="0.3">
      <c r="A78" s="33"/>
      <c r="B78" s="31"/>
      <c r="C78" s="31"/>
      <c r="D78" s="31"/>
      <c r="E78" s="31"/>
      <c r="F78" s="34"/>
      <c r="T78" s="18"/>
      <c r="U78" s="18"/>
      <c r="V78" s="16"/>
      <c r="W78" s="16"/>
    </row>
    <row r="79" spans="1:23" x14ac:dyDescent="0.3">
      <c r="A79" s="33"/>
      <c r="B79" s="31"/>
      <c r="C79" s="31"/>
      <c r="D79" s="31"/>
      <c r="E79" s="31"/>
      <c r="F79" s="34"/>
      <c r="T79" s="18"/>
      <c r="U79" s="18"/>
      <c r="V79" s="16"/>
      <c r="W79" s="16"/>
    </row>
    <row r="80" spans="1:23" x14ac:dyDescent="0.3">
      <c r="A80" s="33"/>
      <c r="B80" s="31"/>
      <c r="C80" s="31"/>
      <c r="D80" s="31"/>
      <c r="E80" s="31"/>
      <c r="F80" s="34"/>
      <c r="T80" s="18"/>
      <c r="U80" s="18"/>
      <c r="V80" s="16"/>
      <c r="W80" s="16"/>
    </row>
    <row r="81" spans="1:23" x14ac:dyDescent="0.3">
      <c r="A81" s="33"/>
      <c r="B81" s="31"/>
      <c r="C81" s="31"/>
      <c r="D81" s="31"/>
      <c r="E81" s="31"/>
      <c r="F81" s="34"/>
      <c r="T81" s="18"/>
      <c r="U81" s="18"/>
      <c r="V81" s="16"/>
      <c r="W81" s="16"/>
    </row>
    <row r="82" spans="1:23" x14ac:dyDescent="0.3">
      <c r="A82" s="33"/>
      <c r="B82" s="31"/>
      <c r="C82" s="31"/>
      <c r="D82" s="31"/>
      <c r="E82" s="31"/>
      <c r="F82" s="34"/>
      <c r="T82" s="18"/>
      <c r="U82" s="18"/>
      <c r="V82" s="16"/>
      <c r="W82" s="16"/>
    </row>
    <row r="83" spans="1:23" x14ac:dyDescent="0.3">
      <c r="A83" s="33"/>
      <c r="B83" s="31"/>
      <c r="C83" s="31"/>
      <c r="D83" s="31"/>
      <c r="E83" s="31"/>
      <c r="F83" s="34"/>
      <c r="T83" s="18"/>
      <c r="U83" s="18"/>
      <c r="V83" s="16"/>
      <c r="W83" s="16"/>
    </row>
    <row r="84" spans="1:23" x14ac:dyDescent="0.3">
      <c r="A84" s="33"/>
      <c r="B84" s="31"/>
      <c r="C84" s="31"/>
      <c r="D84" s="31"/>
      <c r="E84" s="31"/>
      <c r="F84" s="34"/>
      <c r="T84" s="18"/>
      <c r="U84" s="18"/>
      <c r="V84" s="16"/>
      <c r="W84" s="16"/>
    </row>
    <row r="85" spans="1:23" x14ac:dyDescent="0.3">
      <c r="A85" s="33"/>
      <c r="B85" s="31"/>
      <c r="C85" s="31"/>
      <c r="D85" s="31"/>
      <c r="E85" s="31"/>
      <c r="F85" s="34"/>
      <c r="T85" s="18"/>
      <c r="U85" s="18"/>
      <c r="V85" s="16"/>
      <c r="W85" s="16"/>
    </row>
    <row r="86" spans="1:23" x14ac:dyDescent="0.3">
      <c r="A86" s="33"/>
      <c r="B86" s="31"/>
      <c r="C86" s="31"/>
      <c r="D86" s="31"/>
      <c r="E86" s="31"/>
      <c r="F86" s="34"/>
      <c r="T86" s="18"/>
      <c r="U86" s="18"/>
      <c r="V86" s="16"/>
      <c r="W86" s="16"/>
    </row>
    <row r="87" spans="1:23" x14ac:dyDescent="0.3">
      <c r="A87" s="33"/>
      <c r="B87" s="31"/>
      <c r="C87" s="31"/>
      <c r="D87" s="31"/>
      <c r="E87" s="31"/>
      <c r="F87" s="34"/>
      <c r="T87" s="18"/>
      <c r="U87" s="18"/>
      <c r="V87" s="16"/>
      <c r="W87" s="16"/>
    </row>
    <row r="88" spans="1:23" x14ac:dyDescent="0.3">
      <c r="A88" s="33"/>
      <c r="B88" s="31"/>
      <c r="C88" s="31"/>
      <c r="D88" s="31"/>
      <c r="E88" s="31"/>
      <c r="F88" s="34"/>
      <c r="T88" s="18"/>
      <c r="U88" s="18"/>
      <c r="V88" s="16"/>
      <c r="W88" s="16"/>
    </row>
    <row r="89" spans="1:23" x14ac:dyDescent="0.3">
      <c r="A89" s="33"/>
      <c r="B89" s="31"/>
      <c r="C89" s="31"/>
      <c r="D89" s="31"/>
      <c r="E89" s="31"/>
      <c r="F89" s="34"/>
      <c r="T89" s="18"/>
      <c r="U89" s="18"/>
      <c r="V89" s="16"/>
      <c r="W89" s="16"/>
    </row>
    <row r="90" spans="1:23" x14ac:dyDescent="0.3">
      <c r="A90" s="33"/>
      <c r="B90" s="31"/>
      <c r="C90" s="31"/>
      <c r="D90" s="31"/>
      <c r="E90" s="31"/>
      <c r="F90" s="34"/>
      <c r="T90" s="18"/>
      <c r="U90" s="18"/>
      <c r="V90" s="16"/>
      <c r="W90" s="16"/>
    </row>
    <row r="91" spans="1:23" x14ac:dyDescent="0.3">
      <c r="A91" s="33"/>
      <c r="B91" s="31"/>
      <c r="C91" s="31"/>
      <c r="D91" s="31"/>
      <c r="E91" s="31"/>
      <c r="F91" s="34"/>
      <c r="T91" s="18"/>
      <c r="U91" s="18"/>
      <c r="V91" s="16"/>
      <c r="W91" s="16"/>
    </row>
    <row r="92" spans="1:23" x14ac:dyDescent="0.3">
      <c r="A92" s="33"/>
      <c r="B92" s="31"/>
      <c r="C92" s="31"/>
      <c r="D92" s="31"/>
      <c r="E92" s="31"/>
      <c r="F92" s="34"/>
      <c r="T92" s="18"/>
      <c r="U92" s="18"/>
      <c r="V92" s="16"/>
      <c r="W92" s="16"/>
    </row>
    <row r="93" spans="1:23" x14ac:dyDescent="0.3">
      <c r="A93" s="33"/>
      <c r="B93" s="31"/>
      <c r="C93" s="31"/>
      <c r="D93" s="31"/>
      <c r="E93" s="31"/>
      <c r="F93" s="34"/>
      <c r="T93" s="18"/>
      <c r="U93" s="18"/>
      <c r="V93" s="16"/>
      <c r="W93" s="16"/>
    </row>
    <row r="94" spans="1:23" x14ac:dyDescent="0.3">
      <c r="A94" s="33"/>
      <c r="B94" s="31"/>
      <c r="C94" s="31"/>
      <c r="D94" s="31"/>
      <c r="E94" s="31"/>
      <c r="F94" s="34"/>
      <c r="T94" s="18"/>
      <c r="U94" s="18"/>
      <c r="V94" s="16"/>
      <c r="W94" s="16"/>
    </row>
    <row r="95" spans="1:23" x14ac:dyDescent="0.3">
      <c r="A95" s="33"/>
      <c r="B95" s="31"/>
      <c r="C95" s="31"/>
      <c r="D95" s="31"/>
      <c r="E95" s="31"/>
      <c r="F95" s="34"/>
      <c r="T95" s="18"/>
      <c r="U95" s="18"/>
      <c r="V95" s="16"/>
      <c r="W95" s="16"/>
    </row>
    <row r="96" spans="1:23" x14ac:dyDescent="0.3">
      <c r="A96" s="33"/>
      <c r="B96" s="31"/>
      <c r="C96" s="31"/>
      <c r="D96" s="31"/>
      <c r="E96" s="31"/>
      <c r="F96" s="34"/>
      <c r="T96" s="18"/>
      <c r="U96" s="18"/>
      <c r="V96" s="16"/>
      <c r="W96" s="16"/>
    </row>
    <row r="97" spans="1:23" x14ac:dyDescent="0.3">
      <c r="A97" s="33"/>
      <c r="B97" s="31"/>
      <c r="C97" s="31"/>
      <c r="D97" s="31"/>
      <c r="E97" s="31"/>
      <c r="F97" s="34"/>
      <c r="T97" s="18"/>
      <c r="U97" s="18"/>
      <c r="V97" s="16"/>
      <c r="W97" s="16"/>
    </row>
    <row r="98" spans="1:23" x14ac:dyDescent="0.3">
      <c r="A98" s="33"/>
      <c r="B98" s="31"/>
      <c r="C98" s="31"/>
      <c r="D98" s="31"/>
      <c r="E98" s="31"/>
      <c r="F98" s="34"/>
      <c r="T98" s="18"/>
      <c r="U98" s="18"/>
      <c r="V98" s="16"/>
      <c r="W98" s="16"/>
    </row>
    <row r="99" spans="1:23" x14ac:dyDescent="0.3">
      <c r="A99" s="33"/>
      <c r="B99" s="31"/>
      <c r="C99" s="31"/>
      <c r="D99" s="31"/>
      <c r="E99" s="31"/>
      <c r="F99" s="34"/>
      <c r="T99" s="18"/>
      <c r="U99" s="18"/>
      <c r="V99" s="16"/>
      <c r="W99" s="16"/>
    </row>
    <row r="100" spans="1:23" x14ac:dyDescent="0.3">
      <c r="A100" s="33"/>
      <c r="B100" s="31"/>
      <c r="C100" s="31"/>
      <c r="D100" s="31"/>
      <c r="E100" s="31"/>
      <c r="F100" s="34"/>
      <c r="T100" s="18"/>
      <c r="U100" s="18"/>
      <c r="V100" s="16"/>
      <c r="W100" s="16"/>
    </row>
    <row r="101" spans="1:23" x14ac:dyDescent="0.3">
      <c r="A101" s="33"/>
      <c r="B101" s="31"/>
      <c r="C101" s="31"/>
      <c r="D101" s="31"/>
      <c r="E101" s="31"/>
      <c r="F101" s="34"/>
      <c r="T101" s="18"/>
      <c r="U101" s="18"/>
      <c r="V101" s="16"/>
      <c r="W101" s="16"/>
    </row>
    <row r="102" spans="1:23" x14ac:dyDescent="0.3">
      <c r="A102" s="33"/>
      <c r="B102" s="31"/>
      <c r="C102" s="31"/>
      <c r="D102" s="31"/>
      <c r="E102" s="31"/>
      <c r="F102" s="34"/>
      <c r="T102" s="18"/>
      <c r="U102" s="18"/>
      <c r="V102" s="16"/>
      <c r="W102" s="16"/>
    </row>
    <row r="103" spans="1:23" x14ac:dyDescent="0.3">
      <c r="A103" s="33"/>
      <c r="B103" s="31"/>
      <c r="C103" s="31"/>
      <c r="D103" s="31"/>
      <c r="E103" s="31"/>
      <c r="F103" s="34"/>
      <c r="T103" s="18"/>
      <c r="U103" s="18"/>
      <c r="V103" s="16"/>
      <c r="W103" s="16"/>
    </row>
    <row r="104" spans="1:23" x14ac:dyDescent="0.3">
      <c r="A104" s="33"/>
      <c r="B104" s="31"/>
      <c r="C104" s="31"/>
      <c r="D104" s="31"/>
      <c r="E104" s="31"/>
      <c r="F104" s="34"/>
      <c r="T104" s="18"/>
      <c r="U104" s="18"/>
      <c r="V104" s="16"/>
      <c r="W104" s="16"/>
    </row>
    <row r="105" spans="1:23" x14ac:dyDescent="0.3">
      <c r="A105" s="33"/>
      <c r="B105" s="31"/>
      <c r="C105" s="31"/>
      <c r="D105" s="31"/>
      <c r="E105" s="31"/>
      <c r="F105" s="34"/>
      <c r="T105" s="18"/>
      <c r="U105" s="18"/>
      <c r="V105" s="16"/>
      <c r="W105" s="16"/>
    </row>
    <row r="106" spans="1:23" x14ac:dyDescent="0.3">
      <c r="A106" s="33"/>
      <c r="B106" s="31"/>
      <c r="C106" s="31"/>
      <c r="D106" s="31"/>
      <c r="E106" s="31"/>
      <c r="F106" s="34"/>
      <c r="T106" s="18"/>
      <c r="U106" s="18"/>
      <c r="V106" s="16"/>
      <c r="W106" s="16"/>
    </row>
    <row r="107" spans="1:23" x14ac:dyDescent="0.3">
      <c r="A107" s="33"/>
      <c r="B107" s="31"/>
      <c r="C107" s="31"/>
      <c r="D107" s="31"/>
      <c r="E107" s="31"/>
      <c r="F107" s="34"/>
      <c r="T107" s="18"/>
      <c r="U107" s="18"/>
      <c r="V107" s="16"/>
      <c r="W107" s="16"/>
    </row>
    <row r="108" spans="1:23" x14ac:dyDescent="0.3">
      <c r="A108" s="33"/>
      <c r="B108" s="31"/>
      <c r="C108" s="31"/>
      <c r="D108" s="31"/>
      <c r="E108" s="31"/>
      <c r="F108" s="34"/>
      <c r="T108" s="18"/>
      <c r="U108" s="18"/>
      <c r="V108" s="16"/>
      <c r="W108" s="16"/>
    </row>
    <row r="109" spans="1:23" x14ac:dyDescent="0.3">
      <c r="A109" s="33"/>
      <c r="B109" s="31"/>
      <c r="C109" s="31"/>
      <c r="D109" s="31"/>
      <c r="E109" s="31"/>
      <c r="F109" s="34"/>
      <c r="T109" s="18"/>
      <c r="U109" s="18"/>
      <c r="V109" s="16"/>
      <c r="W109" s="16"/>
    </row>
    <row r="110" spans="1:23" ht="22.2" x14ac:dyDescent="0.45">
      <c r="A110" s="123" t="s">
        <v>128</v>
      </c>
      <c r="C110" s="10"/>
      <c r="D110" s="38"/>
      <c r="E110" s="16"/>
      <c r="F110" s="1"/>
      <c r="G110" s="1"/>
      <c r="I110" s="22"/>
      <c r="J110"/>
      <c r="K110"/>
      <c r="L110"/>
      <c r="M110" s="3"/>
      <c r="N110" s="1"/>
      <c r="O110" s="1"/>
      <c r="P110" s="2"/>
      <c r="Q110" s="22"/>
      <c r="R110" s="16"/>
      <c r="S110" s="16"/>
      <c r="T110" s="1"/>
      <c r="U110" s="1"/>
    </row>
    <row r="111" spans="1:23" s="104" customFormat="1" ht="25.8" x14ac:dyDescent="0.5">
      <c r="A111" s="96" t="s">
        <v>129</v>
      </c>
      <c r="B111" s="98"/>
      <c r="C111" s="99"/>
      <c r="D111" s="100"/>
      <c r="E111" s="100"/>
      <c r="F111" s="100"/>
      <c r="G111" s="100"/>
      <c r="H111" s="101"/>
      <c r="I111" s="102"/>
      <c r="J111" s="102"/>
      <c r="K111" s="102"/>
      <c r="L111" s="102"/>
      <c r="M111" s="102"/>
      <c r="N111" s="98"/>
      <c r="O111" s="99"/>
      <c r="P111" s="100"/>
      <c r="Q111" s="100"/>
      <c r="R111" s="100"/>
      <c r="S111" s="100"/>
      <c r="T111" s="103"/>
      <c r="U111" s="103"/>
      <c r="V111" s="103"/>
      <c r="W111" s="103"/>
    </row>
    <row r="112" spans="1:23" s="104" customFormat="1" ht="25.8" x14ac:dyDescent="0.5">
      <c r="A112" s="96" t="s">
        <v>123</v>
      </c>
      <c r="B112" s="98"/>
      <c r="C112" s="99"/>
      <c r="D112" s="100"/>
      <c r="E112" s="100"/>
      <c r="F112" s="100"/>
      <c r="G112" s="100"/>
      <c r="H112" s="101"/>
      <c r="I112" s="102"/>
      <c r="J112" s="102"/>
      <c r="K112" s="102"/>
      <c r="L112" s="102"/>
      <c r="M112" s="102"/>
      <c r="N112" s="98"/>
      <c r="O112" s="99"/>
      <c r="P112" s="100"/>
      <c r="Q112" s="100"/>
      <c r="R112" s="100"/>
      <c r="S112" s="100"/>
      <c r="T112" s="103"/>
      <c r="U112" s="103"/>
      <c r="V112" s="103"/>
      <c r="W112" s="103"/>
    </row>
    <row r="113" spans="1:27" ht="18" x14ac:dyDescent="0.35">
      <c r="B113" s="6"/>
      <c r="C113" s="9"/>
      <c r="D113" s="24"/>
      <c r="E113" s="24"/>
      <c r="F113" s="24"/>
      <c r="G113" s="18" t="s">
        <v>78</v>
      </c>
      <c r="H113" s="13"/>
      <c r="I113" s="20"/>
      <c r="J113" s="16" t="s">
        <v>78</v>
      </c>
      <c r="K113" s="16" t="s">
        <v>78</v>
      </c>
      <c r="L113" s="16" t="s">
        <v>78</v>
      </c>
      <c r="M113" s="16" t="s">
        <v>78</v>
      </c>
      <c r="N113" s="16" t="s">
        <v>78</v>
      </c>
      <c r="O113" s="16" t="s">
        <v>78</v>
      </c>
      <c r="P113" s="2"/>
      <c r="Q113" s="2"/>
      <c r="R113" s="2"/>
      <c r="S113" s="22"/>
      <c r="T113" s="18"/>
      <c r="U113" s="18"/>
      <c r="V113" s="16" t="s">
        <v>78</v>
      </c>
      <c r="W113" s="16" t="s">
        <v>78</v>
      </c>
    </row>
    <row r="114" spans="1:27" ht="18" x14ac:dyDescent="0.35">
      <c r="B114" s="6"/>
      <c r="C114" s="9"/>
      <c r="D114" s="24"/>
      <c r="E114" s="24"/>
      <c r="F114" s="24"/>
      <c r="G114" s="19" t="s">
        <v>87</v>
      </c>
      <c r="H114" s="16" t="s">
        <v>78</v>
      </c>
      <c r="I114" s="18" t="s">
        <v>78</v>
      </c>
      <c r="J114" s="1" t="s">
        <v>67</v>
      </c>
      <c r="K114" s="1" t="s">
        <v>67</v>
      </c>
      <c r="L114" s="1" t="s">
        <v>67</v>
      </c>
      <c r="M114" s="1" t="s">
        <v>67</v>
      </c>
      <c r="N114" s="1" t="s">
        <v>67</v>
      </c>
      <c r="O114" s="1" t="s">
        <v>67</v>
      </c>
      <c r="P114" s="2"/>
      <c r="Q114" s="16" t="s">
        <v>78</v>
      </c>
      <c r="R114" s="18" t="s">
        <v>78</v>
      </c>
      <c r="S114" s="16" t="s">
        <v>78</v>
      </c>
      <c r="T114" s="18" t="s">
        <v>78</v>
      </c>
      <c r="U114" s="22"/>
      <c r="V114" s="18"/>
      <c r="W114" s="18"/>
      <c r="X114" s="1" t="s">
        <v>67</v>
      </c>
      <c r="Y114" s="1" t="s">
        <v>67</v>
      </c>
    </row>
    <row r="115" spans="1:27" ht="18" x14ac:dyDescent="0.35">
      <c r="B115" s="6"/>
      <c r="C115" s="9"/>
      <c r="D115" s="24"/>
      <c r="E115" s="53" t="s">
        <v>105</v>
      </c>
      <c r="F115" s="24"/>
      <c r="G115" s="19" t="s">
        <v>88</v>
      </c>
      <c r="H115" s="18" t="s">
        <v>66</v>
      </c>
      <c r="I115" s="18" t="s">
        <v>66</v>
      </c>
      <c r="J115" s="1" t="s">
        <v>68</v>
      </c>
      <c r="K115" s="1" t="s">
        <v>68</v>
      </c>
      <c r="L115" s="1" t="s">
        <v>68</v>
      </c>
      <c r="M115" s="1" t="s">
        <v>68</v>
      </c>
      <c r="N115" s="1" t="s">
        <v>68</v>
      </c>
      <c r="O115" s="1" t="s">
        <v>68</v>
      </c>
      <c r="P115" s="2"/>
      <c r="Q115" s="16" t="s">
        <v>103</v>
      </c>
      <c r="R115" s="16" t="s">
        <v>103</v>
      </c>
      <c r="S115" s="16" t="s">
        <v>102</v>
      </c>
      <c r="T115" s="16" t="s">
        <v>102</v>
      </c>
      <c r="U115" s="18" t="s">
        <v>78</v>
      </c>
      <c r="V115" s="18"/>
      <c r="W115" s="18"/>
      <c r="X115" s="1" t="s">
        <v>68</v>
      </c>
      <c r="Y115" s="1" t="s">
        <v>68</v>
      </c>
    </row>
    <row r="116" spans="1:27" s="1" customFormat="1" x14ac:dyDescent="0.3">
      <c r="A116" s="2" t="s">
        <v>45</v>
      </c>
      <c r="B116" s="7" t="s">
        <v>0</v>
      </c>
      <c r="C116" s="10" t="s">
        <v>1</v>
      </c>
      <c r="D116" s="25" t="s">
        <v>66</v>
      </c>
      <c r="E116" s="53" t="s">
        <v>103</v>
      </c>
      <c r="F116" s="55" t="s">
        <v>102</v>
      </c>
      <c r="G116" s="19" t="s">
        <v>2</v>
      </c>
      <c r="H116" s="18" t="s">
        <v>85</v>
      </c>
      <c r="I116" s="18" t="s">
        <v>86</v>
      </c>
      <c r="J116" s="5" t="s">
        <v>69</v>
      </c>
      <c r="K116" s="5" t="s">
        <v>70</v>
      </c>
      <c r="L116" s="5" t="s">
        <v>71</v>
      </c>
      <c r="M116" s="5" t="s">
        <v>72</v>
      </c>
      <c r="N116" s="5" t="s">
        <v>73</v>
      </c>
      <c r="O116" s="5" t="s">
        <v>74</v>
      </c>
      <c r="P116" s="2" t="s">
        <v>45</v>
      </c>
      <c r="Q116" s="18" t="s">
        <v>85</v>
      </c>
      <c r="R116" s="18" t="s">
        <v>86</v>
      </c>
      <c r="S116" s="18" t="s">
        <v>85</v>
      </c>
      <c r="T116" s="18" t="s">
        <v>86</v>
      </c>
      <c r="U116" s="14" t="s">
        <v>82</v>
      </c>
      <c r="V116" s="18" t="s">
        <v>90</v>
      </c>
      <c r="W116" s="18" t="s">
        <v>89</v>
      </c>
      <c r="X116" s="1" t="s">
        <v>83</v>
      </c>
      <c r="Y116" s="1" t="s">
        <v>84</v>
      </c>
      <c r="Z116" s="1" t="s">
        <v>79</v>
      </c>
      <c r="AA116" s="1" t="s">
        <v>80</v>
      </c>
    </row>
    <row r="117" spans="1:27" x14ac:dyDescent="0.3">
      <c r="A117" s="3" t="s">
        <v>3</v>
      </c>
      <c r="B117" s="8" t="e">
        <f>IF(B10=0,NA(),B10)</f>
        <v>#N/A</v>
      </c>
      <c r="C117" s="11" t="e">
        <f>IF(C10=0,NA(),C10)</f>
        <v>#N/A</v>
      </c>
      <c r="D117" s="26" t="e">
        <f>IF(D10=0,NA(),D10)</f>
        <v>#N/A</v>
      </c>
      <c r="E117" s="53" t="e">
        <f>IF(E10=0,NA(),E10)</f>
        <v>#N/A</v>
      </c>
      <c r="F117" s="55" t="e">
        <f>IF(F10=0,NA(),F10)</f>
        <v>#N/A</v>
      </c>
      <c r="G117" s="19" t="e">
        <f t="shared" ref="G117:G148" si="1">IF(B117=" "," ",B117-C117)</f>
        <v>#N/A</v>
      </c>
      <c r="H117" s="19" t="e">
        <f>IF(OR(A36="No", D117=0)," ",D117)</f>
        <v>#N/A</v>
      </c>
      <c r="I117" s="19"/>
      <c r="J117" s="5" t="str">
        <f>IF(C63=0," ",AVERAGE(C63, C65, C67, B117))</f>
        <v xml:space="preserve"> </v>
      </c>
      <c r="K117" s="5"/>
      <c r="L117" s="5" t="str">
        <f>IF(D63=0," ",AVERAGE(D63, D65, D67, C117))</f>
        <v xml:space="preserve"> </v>
      </c>
      <c r="M117" s="5"/>
      <c r="N117" s="5" t="str">
        <f>IF(E63=0," ",AVERAGE(E63, E65, E67, D117))</f>
        <v xml:space="preserve"> </v>
      </c>
      <c r="O117" s="5"/>
      <c r="P117" s="3" t="s">
        <v>3</v>
      </c>
      <c r="Q117" s="1" t="e">
        <f>IF(E117=0," ",E117)</f>
        <v>#N/A</v>
      </c>
      <c r="S117" s="1" t="e">
        <f>IF(F117=0," ",F117)</f>
        <v>#N/A</v>
      </c>
      <c r="T117" s="1"/>
      <c r="U117" s="12" t="e">
        <f t="shared" ref="U117:U148" si="2">IF(G117=0," ",G117)</f>
        <v>#N/A</v>
      </c>
      <c r="V117" s="19" t="e">
        <f>IF(OR(A39="No",U117=0)," ",U117)</f>
        <v>#N/A</v>
      </c>
      <c r="W117" s="19"/>
      <c r="X117" s="5" t="str">
        <f>IF(C63=0," ",AVERAGE(F63, F65, F67, U117))</f>
        <v xml:space="preserve"> </v>
      </c>
      <c r="Y117" s="5"/>
      <c r="Z117" s="17">
        <v>0.33333333333333331</v>
      </c>
      <c r="AA117" t="s">
        <v>81</v>
      </c>
    </row>
    <row r="118" spans="1:27" x14ac:dyDescent="0.3">
      <c r="A118" s="3" t="s">
        <v>4</v>
      </c>
      <c r="B118" s="8" t="e">
        <f>IF(B11=0,NA(),B11)</f>
        <v>#N/A</v>
      </c>
      <c r="C118" s="11" t="e">
        <f>IF(C11=0,NA(),C11)</f>
        <v>#N/A</v>
      </c>
      <c r="D118" s="26" t="e">
        <f>IF(D11=0,NA(),D11)</f>
        <v>#N/A</v>
      </c>
      <c r="E118" s="53" t="e">
        <f>IF(E11=0,NA(),E11)</f>
        <v>#N/A</v>
      </c>
      <c r="F118" s="55" t="e">
        <f>IF(F11=0,NA(),F11)</f>
        <v>#N/A</v>
      </c>
      <c r="G118" s="19" t="e">
        <f t="shared" si="1"/>
        <v>#N/A</v>
      </c>
      <c r="H118" s="19"/>
      <c r="I118" s="19" t="e">
        <f>IF(OR(A36="No",D118=0)," ",D118)</f>
        <v>#N/A</v>
      </c>
      <c r="J118" s="5"/>
      <c r="K118" s="5" t="str">
        <f>IF(C64=0," ",AVERAGE(C64, C66, C68, B118))</f>
        <v xml:space="preserve"> </v>
      </c>
      <c r="L118" s="5"/>
      <c r="M118" s="5" t="str">
        <f>IF(D64=0," ",AVERAGE(D64, D66, D68, C118))</f>
        <v xml:space="preserve"> </v>
      </c>
      <c r="N118" s="5"/>
      <c r="O118" s="5" t="str">
        <f>IF(E64=0," ",AVERAGE(E64, E66, E68, D118))</f>
        <v xml:space="preserve"> </v>
      </c>
      <c r="P118" s="3" t="s">
        <v>4</v>
      </c>
      <c r="Q118" s="1"/>
      <c r="R118" s="1" t="e">
        <f>IF(E118=0," ",E118)</f>
        <v>#N/A</v>
      </c>
      <c r="T118" s="1" t="e">
        <f>IF(F118=0," ",F118)</f>
        <v>#N/A</v>
      </c>
      <c r="U118" s="12" t="e">
        <f t="shared" si="2"/>
        <v>#N/A</v>
      </c>
      <c r="V118" s="19"/>
      <c r="W118" s="19" t="e">
        <f>IF(OR(A39="No",U118=0)," ",U118)</f>
        <v>#N/A</v>
      </c>
      <c r="X118" s="5"/>
      <c r="Y118" s="5" t="str">
        <f>IF(C64=0," ",AVERAGE(F64, F66, F68, U118))</f>
        <v xml:space="preserve"> </v>
      </c>
    </row>
    <row r="119" spans="1:27" x14ac:dyDescent="0.3">
      <c r="A119" s="3" t="s">
        <v>5</v>
      </c>
      <c r="B119" s="8" t="e">
        <f>IF(B12=0,NA(),B12)</f>
        <v>#N/A</v>
      </c>
      <c r="C119" s="11" t="e">
        <f>IF(C12=0,NA(),C12)</f>
        <v>#N/A</v>
      </c>
      <c r="D119" s="26" t="e">
        <f>IF(D12=0,NA(),D12)</f>
        <v>#N/A</v>
      </c>
      <c r="E119" s="53" t="e">
        <f>IF(E12=0,NA(),E12)</f>
        <v>#N/A</v>
      </c>
      <c r="F119" s="55" t="e">
        <f>IF(F12=0,NA(),F12)</f>
        <v>#N/A</v>
      </c>
      <c r="G119" s="19" t="e">
        <f t="shared" si="1"/>
        <v>#N/A</v>
      </c>
      <c r="H119" s="19" t="e">
        <f>IF(OR(A36="No", D119=0)," ",D119)</f>
        <v>#N/A</v>
      </c>
      <c r="I119" s="19"/>
      <c r="J119" s="5" t="str">
        <f>IF(C65=0," ",AVERAGE(C65, C67, B117, B119))</f>
        <v xml:space="preserve"> </v>
      </c>
      <c r="K119" s="5"/>
      <c r="L119" s="5" t="str">
        <f>IF(D65=0," ",AVERAGE(D65, D67, C117, C119))</f>
        <v xml:space="preserve"> </v>
      </c>
      <c r="M119" s="5"/>
      <c r="N119" s="5" t="str">
        <f>IF(E65=0," ",AVERAGE(E65, E67, D117, D119))</f>
        <v xml:space="preserve"> </v>
      </c>
      <c r="O119" s="5"/>
      <c r="P119" s="3" t="s">
        <v>5</v>
      </c>
      <c r="Q119" s="1" t="e">
        <f t="shared" ref="Q119:Q177" si="3">IF(E119=0," ",E119)</f>
        <v>#N/A</v>
      </c>
      <c r="S119" s="1" t="e">
        <f t="shared" ref="S119:S177" si="4">IF(F119=0," ",F119)</f>
        <v>#N/A</v>
      </c>
      <c r="T119" s="1"/>
      <c r="U119" s="12" t="e">
        <f t="shared" si="2"/>
        <v>#N/A</v>
      </c>
      <c r="V119" s="19" t="e">
        <f>IF(OR(A39="No",U119=0)," ",U119)</f>
        <v>#N/A</v>
      </c>
      <c r="W119" s="19"/>
      <c r="X119" s="5" t="str">
        <f>IF(C65=0," ",AVERAGE(F65, F67, U117, U119))</f>
        <v xml:space="preserve"> </v>
      </c>
      <c r="Y119" s="5"/>
    </row>
    <row r="120" spans="1:27" x14ac:dyDescent="0.3">
      <c r="A120" s="3" t="s">
        <v>6</v>
      </c>
      <c r="B120" s="8" t="e">
        <f>IF(B13=0,NA(),B13)</f>
        <v>#N/A</v>
      </c>
      <c r="C120" s="11" t="e">
        <f>IF(C13=0,NA(),C13)</f>
        <v>#N/A</v>
      </c>
      <c r="D120" s="26" t="e">
        <f>IF(D13=0,NA(),D13)</f>
        <v>#N/A</v>
      </c>
      <c r="E120" s="53" t="e">
        <f>IF(E13=0,NA(),E13)</f>
        <v>#N/A</v>
      </c>
      <c r="F120" s="55" t="e">
        <f>IF(F13=0,NA(),F13)</f>
        <v>#N/A</v>
      </c>
      <c r="G120" s="19" t="e">
        <f t="shared" si="1"/>
        <v>#N/A</v>
      </c>
      <c r="H120" s="19"/>
      <c r="I120" s="19" t="e">
        <f>IF(OR(A36="No",D120=0)," ",D120)</f>
        <v>#N/A</v>
      </c>
      <c r="J120" s="5"/>
      <c r="K120" s="5" t="str">
        <f>IF(C66=0," ",AVERAGE(C66, C68, B118, B120))</f>
        <v xml:space="preserve"> </v>
      </c>
      <c r="L120" s="5"/>
      <c r="M120" s="5" t="str">
        <f>IF(D66=0," ",AVERAGE(D66, D68, C118, C120))</f>
        <v xml:space="preserve"> </v>
      </c>
      <c r="N120" s="5"/>
      <c r="O120" s="5" t="str">
        <f>IF(E66=0," ",AVERAGE(E66, E68, D118, D120))</f>
        <v xml:space="preserve"> </v>
      </c>
      <c r="P120" s="3" t="s">
        <v>6</v>
      </c>
      <c r="Q120" s="1"/>
      <c r="R120" s="1" t="e">
        <f t="shared" ref="R120:R178" si="5">IF(E120=0," ",E120)</f>
        <v>#N/A</v>
      </c>
      <c r="T120" s="1" t="e">
        <f t="shared" ref="T120:T178" si="6">IF(F120=0," ",F120)</f>
        <v>#N/A</v>
      </c>
      <c r="U120" s="12" t="e">
        <f t="shared" si="2"/>
        <v>#N/A</v>
      </c>
      <c r="V120" s="19"/>
      <c r="W120" s="19" t="e">
        <f>IF(OR(A39="No",U120=0)," ",U120)</f>
        <v>#N/A</v>
      </c>
      <c r="X120" s="5"/>
      <c r="Y120" s="5" t="str">
        <f>IF(C66=0," ",AVERAGE(F66, F68, U118, U120))</f>
        <v xml:space="preserve"> </v>
      </c>
    </row>
    <row r="121" spans="1:27" x14ac:dyDescent="0.3">
      <c r="A121" s="3" t="s">
        <v>7</v>
      </c>
      <c r="B121" s="8" t="e">
        <f>IF(B14=0,NA(),B14)</f>
        <v>#N/A</v>
      </c>
      <c r="C121" s="11" t="e">
        <f>IF(C14=0,NA(),C14)</f>
        <v>#N/A</v>
      </c>
      <c r="D121" s="26" t="e">
        <f>IF(D14=0,NA(),D14)</f>
        <v>#N/A</v>
      </c>
      <c r="E121" s="53" t="e">
        <f>IF(E14=0,NA(),E14)</f>
        <v>#N/A</v>
      </c>
      <c r="F121" s="55" t="e">
        <f>IF(F14=0,NA(),F14)</f>
        <v>#N/A</v>
      </c>
      <c r="G121" s="19" t="e">
        <f t="shared" si="1"/>
        <v>#N/A</v>
      </c>
      <c r="H121" s="19" t="e">
        <f>IF(OR(A36="No", D121=0)," ",D121)</f>
        <v>#N/A</v>
      </c>
      <c r="I121" s="19"/>
      <c r="J121" s="5" t="str">
        <f>IF(C67=0," ",AVERAGE(C67, B117, B119, B121))</f>
        <v xml:space="preserve"> </v>
      </c>
      <c r="K121" s="5"/>
      <c r="L121" s="5" t="str">
        <f>IF(D67=0," ",AVERAGE(D67, C117, C119, C121))</f>
        <v xml:space="preserve"> </v>
      </c>
      <c r="M121" s="5"/>
      <c r="N121" s="5" t="str">
        <f>IF(E67=0," ",AVERAGE(E67, D117, D119, D121))</f>
        <v xml:space="preserve"> </v>
      </c>
      <c r="O121" s="5"/>
      <c r="P121" s="3" t="s">
        <v>7</v>
      </c>
      <c r="Q121" s="1" t="e">
        <f t="shared" si="3"/>
        <v>#N/A</v>
      </c>
      <c r="S121" s="1" t="e">
        <f t="shared" si="4"/>
        <v>#N/A</v>
      </c>
      <c r="T121" s="1"/>
      <c r="U121" s="12" t="e">
        <f t="shared" si="2"/>
        <v>#N/A</v>
      </c>
      <c r="V121" s="19" t="e">
        <f>IF(OR(A39="No",U121=0)," ",U121)</f>
        <v>#N/A</v>
      </c>
      <c r="W121" s="19"/>
      <c r="X121" s="5" t="str">
        <f>IF(C67=0," ",AVERAGE(F67, U117, U119, U121))</f>
        <v xml:space="preserve"> </v>
      </c>
      <c r="Y121" s="5"/>
    </row>
    <row r="122" spans="1:27" x14ac:dyDescent="0.3">
      <c r="A122" s="3" t="s">
        <v>8</v>
      </c>
      <c r="B122" s="8" t="e">
        <f>IF(B15=0,NA(),B15)</f>
        <v>#N/A</v>
      </c>
      <c r="C122" s="11" t="e">
        <f>IF(C15=0,NA(),C15)</f>
        <v>#N/A</v>
      </c>
      <c r="D122" s="26" t="e">
        <f>IF(D15=0,NA(),D15)</f>
        <v>#N/A</v>
      </c>
      <c r="E122" s="53" t="e">
        <f>IF(E15=0,NA(),E15)</f>
        <v>#N/A</v>
      </c>
      <c r="F122" s="55" t="e">
        <f>IF(F15=0,NA(),F15)</f>
        <v>#N/A</v>
      </c>
      <c r="G122" s="19" t="e">
        <f t="shared" si="1"/>
        <v>#N/A</v>
      </c>
      <c r="H122" s="19"/>
      <c r="I122" s="19" t="e">
        <f>IF(OR(A36="No",D122=0)," ",D122)</f>
        <v>#N/A</v>
      </c>
      <c r="J122" s="5"/>
      <c r="K122" s="5" t="str">
        <f>IF(C68=0," ",AVERAGE(C68, B118, B120, B122))</f>
        <v xml:space="preserve"> </v>
      </c>
      <c r="L122" s="5"/>
      <c r="M122" s="5" t="str">
        <f>IF(D68=0," ",AVERAGE(D68, C118, C120, C122))</f>
        <v xml:space="preserve"> </v>
      </c>
      <c r="N122" s="5"/>
      <c r="O122" s="5" t="str">
        <f>IF(E68=0," ",AVERAGE(E68, D118, D120, D122))</f>
        <v xml:space="preserve"> </v>
      </c>
      <c r="P122" s="3" t="s">
        <v>8</v>
      </c>
      <c r="Q122" s="1"/>
      <c r="R122" s="1" t="e">
        <f t="shared" si="5"/>
        <v>#N/A</v>
      </c>
      <c r="T122" s="1" t="e">
        <f t="shared" si="6"/>
        <v>#N/A</v>
      </c>
      <c r="U122" s="12" t="e">
        <f t="shared" si="2"/>
        <v>#N/A</v>
      </c>
      <c r="V122" s="19"/>
      <c r="W122" s="19" t="e">
        <f>IF(OR(A39="No",U122=0)," ",U122)</f>
        <v>#N/A</v>
      </c>
      <c r="X122" s="5"/>
      <c r="Y122" s="5" t="str">
        <f>IF(C68=0," ",AVERAGE(F68, U118, U120, U122))</f>
        <v xml:space="preserve"> </v>
      </c>
    </row>
    <row r="123" spans="1:27" x14ac:dyDescent="0.3">
      <c r="A123" s="3" t="s">
        <v>9</v>
      </c>
      <c r="B123" s="8" t="e">
        <f>IF(B16=0,NA(),B16)</f>
        <v>#N/A</v>
      </c>
      <c r="C123" s="11" t="e">
        <f>IF(C16=0,NA(),C16)</f>
        <v>#N/A</v>
      </c>
      <c r="D123" s="26" t="e">
        <f>IF(D16=0,NA(),D16)</f>
        <v>#N/A</v>
      </c>
      <c r="E123" s="53" t="e">
        <f>IF(E16=0,NA(),E16)</f>
        <v>#N/A</v>
      </c>
      <c r="F123" s="55" t="e">
        <f>IF(F16=0,NA(),F16)</f>
        <v>#N/A</v>
      </c>
      <c r="G123" s="19" t="e">
        <f t="shared" si="1"/>
        <v>#N/A</v>
      </c>
      <c r="H123" s="19" t="e">
        <f>IF(OR(A36="No", D123=0)," ",D123)</f>
        <v>#N/A</v>
      </c>
      <c r="I123" s="19"/>
      <c r="J123" s="5" t="e">
        <f>IF(B123=" "," ",AVERAGE(B123,B121,B119,B117))</f>
        <v>#N/A</v>
      </c>
      <c r="K123" s="5"/>
      <c r="L123" s="5" t="e">
        <f>IF(C123=" "," ",AVERAGE(C123,C121,C119,C117))</f>
        <v>#N/A</v>
      </c>
      <c r="M123" s="5" t="e">
        <f>IF(#REF!=0," ",AVERAGE(#REF!, D204, D206, C123))</f>
        <v>#REF!</v>
      </c>
      <c r="N123" s="5" t="e">
        <f>IF(D123=" "," ",AVERAGE(D123,D121,D119,D117))</f>
        <v>#N/A</v>
      </c>
      <c r="O123" s="5"/>
      <c r="P123" s="3" t="s">
        <v>9</v>
      </c>
      <c r="Q123" s="1" t="e">
        <f t="shared" si="3"/>
        <v>#N/A</v>
      </c>
      <c r="S123" s="1" t="e">
        <f t="shared" si="4"/>
        <v>#N/A</v>
      </c>
      <c r="T123" s="1"/>
      <c r="U123" s="12" t="e">
        <f t="shared" si="2"/>
        <v>#N/A</v>
      </c>
      <c r="V123" s="19" t="e">
        <f>IF(OR(A39="No",U123=0)," ",U123)</f>
        <v>#N/A</v>
      </c>
      <c r="W123" s="19"/>
      <c r="X123" s="5" t="e">
        <f>IF(B123=" "," ",AVERAGE(U123,U121,U119,U117))</f>
        <v>#N/A</v>
      </c>
      <c r="Y123" s="5" t="e">
        <f>IF(#REF!=0," ",AVERAGE(#REF!, F204, F206, U123))</f>
        <v>#REF!</v>
      </c>
    </row>
    <row r="124" spans="1:27" x14ac:dyDescent="0.3">
      <c r="A124" s="3" t="s">
        <v>10</v>
      </c>
      <c r="B124" s="8" t="e">
        <f>IF(B17=0,NA(),B17)</f>
        <v>#N/A</v>
      </c>
      <c r="C124" s="11" t="e">
        <f>IF(C17=0,NA(),C17)</f>
        <v>#N/A</v>
      </c>
      <c r="D124" s="26" t="e">
        <f>IF(D17=0,NA(),D17)</f>
        <v>#N/A</v>
      </c>
      <c r="E124" s="53" t="e">
        <f>IF(E17=0,NA(),E17)</f>
        <v>#N/A</v>
      </c>
      <c r="F124" s="55" t="e">
        <f>IF(F17=0,NA(),F17)</f>
        <v>#N/A</v>
      </c>
      <c r="G124" s="19" t="e">
        <f t="shared" si="1"/>
        <v>#N/A</v>
      </c>
      <c r="H124" s="19"/>
      <c r="I124" s="19" t="e">
        <f>IF(OR(A36="No",D124=0)," ",D124)</f>
        <v>#N/A</v>
      </c>
      <c r="J124" s="5"/>
      <c r="K124" s="5" t="e">
        <f>IF(B124=" "," ",AVERAGE(B124,B122,B120,B118))</f>
        <v>#N/A</v>
      </c>
      <c r="L124" s="5"/>
      <c r="M124" s="5" t="e">
        <f>IF(C124=" "," ",AVERAGE(C124,C122,C120,C118))</f>
        <v>#N/A</v>
      </c>
      <c r="N124" s="5"/>
      <c r="O124" s="5" t="e">
        <f>IF(D124=" "," ",AVERAGE(D124,D122,D120,D118))</f>
        <v>#N/A</v>
      </c>
      <c r="P124" s="3" t="s">
        <v>10</v>
      </c>
      <c r="Q124" s="1"/>
      <c r="R124" s="1" t="e">
        <f t="shared" si="5"/>
        <v>#N/A</v>
      </c>
      <c r="T124" s="1" t="e">
        <f t="shared" si="6"/>
        <v>#N/A</v>
      </c>
      <c r="U124" s="12" t="e">
        <f t="shared" si="2"/>
        <v>#N/A</v>
      </c>
      <c r="V124" s="19"/>
      <c r="W124" s="19" t="e">
        <f>IF(OR(A39="No",U124=0)," ",U124)</f>
        <v>#N/A</v>
      </c>
      <c r="X124" s="5"/>
      <c r="Y124" s="5" t="e">
        <f>IF(B124=" "," ",AVERAGE(U124, U122, U120, U118))</f>
        <v>#N/A</v>
      </c>
    </row>
    <row r="125" spans="1:27" x14ac:dyDescent="0.3">
      <c r="A125" s="3" t="s">
        <v>11</v>
      </c>
      <c r="B125" s="8" t="e">
        <f>IF(B18=0,NA(),B18)</f>
        <v>#N/A</v>
      </c>
      <c r="C125" s="11" t="e">
        <f>IF(C18=0,NA(),C18)</f>
        <v>#N/A</v>
      </c>
      <c r="D125" s="26" t="e">
        <f>IF(D18=0,NA(),D18)</f>
        <v>#N/A</v>
      </c>
      <c r="E125" s="53" t="e">
        <f>IF(E18=0,NA(),E18)</f>
        <v>#N/A</v>
      </c>
      <c r="F125" s="55" t="e">
        <f>IF(F18=0,NA(),F18)</f>
        <v>#N/A</v>
      </c>
      <c r="G125" s="19" t="e">
        <f t="shared" si="1"/>
        <v>#N/A</v>
      </c>
      <c r="H125" s="19" t="e">
        <f>IF(OR(A36="No", D125=0)," ",D125)</f>
        <v>#N/A</v>
      </c>
      <c r="I125" s="19"/>
      <c r="J125" s="5" t="e">
        <f>IF(B125=" "," ",AVERAGE(B125,B123,B121,B119))</f>
        <v>#N/A</v>
      </c>
      <c r="K125" s="5"/>
      <c r="L125" s="5" t="e">
        <f>IF(C125=" "," ",AVERAGE(C125,C123,C121,C119))</f>
        <v>#N/A</v>
      </c>
      <c r="M125" s="5"/>
      <c r="N125" s="5" t="e">
        <f>IF(D125=" "," ",AVERAGE(D125,D123,D121,D119))</f>
        <v>#N/A</v>
      </c>
      <c r="O125" s="5"/>
      <c r="P125" s="3" t="s">
        <v>11</v>
      </c>
      <c r="Q125" s="1" t="e">
        <f t="shared" si="3"/>
        <v>#N/A</v>
      </c>
      <c r="S125" s="1" t="e">
        <f t="shared" si="4"/>
        <v>#N/A</v>
      </c>
      <c r="T125" s="1"/>
      <c r="U125" s="12" t="e">
        <f t="shared" si="2"/>
        <v>#N/A</v>
      </c>
      <c r="V125" s="19" t="e">
        <f>IF(OR(A39="No",U125=0)," ",U125)</f>
        <v>#N/A</v>
      </c>
      <c r="W125" s="19"/>
      <c r="X125" s="5" t="e">
        <f>IF(B125=" "," ",AVERAGE(U125,U123,U121,U119))</f>
        <v>#N/A</v>
      </c>
      <c r="Y125" s="5"/>
    </row>
    <row r="126" spans="1:27" x14ac:dyDescent="0.3">
      <c r="A126" s="3" t="s">
        <v>12</v>
      </c>
      <c r="B126" s="8" t="e">
        <f>IF(B19=0,NA(),B19)</f>
        <v>#N/A</v>
      </c>
      <c r="C126" s="11" t="e">
        <f>IF(C19=0,NA(),C19)</f>
        <v>#N/A</v>
      </c>
      <c r="D126" s="26" t="e">
        <f>IF(D19=0,NA(),D19)</f>
        <v>#N/A</v>
      </c>
      <c r="E126" s="53" t="e">
        <f>IF(E19=0,NA(),E19)</f>
        <v>#N/A</v>
      </c>
      <c r="F126" s="55" t="e">
        <f>IF(F19=0,NA(),F19)</f>
        <v>#N/A</v>
      </c>
      <c r="G126" s="19" t="e">
        <f t="shared" si="1"/>
        <v>#N/A</v>
      </c>
      <c r="H126" s="19"/>
      <c r="I126" s="19" t="e">
        <f>IF(OR(A36="No",D126=0)," ",D126)</f>
        <v>#N/A</v>
      </c>
      <c r="J126" s="5"/>
      <c r="K126" s="5" t="e">
        <f>IF(B126=" "," ",AVERAGE(B126,B124,B122,B120))</f>
        <v>#N/A</v>
      </c>
      <c r="L126" s="5"/>
      <c r="M126" s="5" t="e">
        <f>IF(C126=" "," ",AVERAGE(C126,C124,C122,C120))</f>
        <v>#N/A</v>
      </c>
      <c r="N126" s="5"/>
      <c r="O126" s="5" t="e">
        <f>IF(D126=" "," ",AVERAGE(D126,D124,D122,D120))</f>
        <v>#N/A</v>
      </c>
      <c r="P126" s="3" t="s">
        <v>12</v>
      </c>
      <c r="Q126" s="1"/>
      <c r="R126" s="1" t="e">
        <f t="shared" si="5"/>
        <v>#N/A</v>
      </c>
      <c r="T126" s="1" t="e">
        <f t="shared" si="6"/>
        <v>#N/A</v>
      </c>
      <c r="U126" s="12" t="e">
        <f t="shared" si="2"/>
        <v>#N/A</v>
      </c>
      <c r="V126" s="19"/>
      <c r="W126" s="19" t="e">
        <f>IF(OR(A39="No",U126=0)," ",U126)</f>
        <v>#N/A</v>
      </c>
      <c r="X126" s="5"/>
      <c r="Y126" s="5" t="e">
        <f>IF(B126=" "," ",AVERAGE(U126, U124, U122, U120))</f>
        <v>#N/A</v>
      </c>
    </row>
    <row r="127" spans="1:27" x14ac:dyDescent="0.3">
      <c r="A127" s="3" t="s">
        <v>13</v>
      </c>
      <c r="B127" s="8" t="e">
        <f>IF(B20=0,NA(),B20)</f>
        <v>#N/A</v>
      </c>
      <c r="C127" s="11" t="e">
        <f>IF(C20=0,NA(),C20)</f>
        <v>#N/A</v>
      </c>
      <c r="D127" s="26" t="e">
        <f>IF(D20=0,NA(),D20)</f>
        <v>#N/A</v>
      </c>
      <c r="E127" s="53" t="e">
        <f>IF(E20=0,NA(),E20)</f>
        <v>#N/A</v>
      </c>
      <c r="F127" s="55" t="e">
        <f>IF(F20=0,NA(),F20)</f>
        <v>#N/A</v>
      </c>
      <c r="G127" s="19" t="e">
        <f t="shared" si="1"/>
        <v>#N/A</v>
      </c>
      <c r="H127" s="19" t="e">
        <f>IF(OR(A36="No", D127=0)," ",D127)</f>
        <v>#N/A</v>
      </c>
      <c r="I127" s="19"/>
      <c r="J127" s="5" t="e">
        <f>IF(B127=" "," ",AVERAGE(B127,B125,B123,B121))</f>
        <v>#N/A</v>
      </c>
      <c r="K127" s="5"/>
      <c r="L127" s="5" t="e">
        <f>IF(C127=" "," ",AVERAGE(C127,C125,C123,C121))</f>
        <v>#N/A</v>
      </c>
      <c r="M127" s="5"/>
      <c r="N127" s="5" t="e">
        <f>IF(D127=" "," ",AVERAGE(D127,D125,D123,D121))</f>
        <v>#N/A</v>
      </c>
      <c r="O127" s="5"/>
      <c r="P127" s="3" t="s">
        <v>13</v>
      </c>
      <c r="Q127" s="1" t="e">
        <f t="shared" si="3"/>
        <v>#N/A</v>
      </c>
      <c r="S127" s="1" t="e">
        <f t="shared" si="4"/>
        <v>#N/A</v>
      </c>
      <c r="T127" s="1"/>
      <c r="U127" s="12" t="e">
        <f t="shared" si="2"/>
        <v>#N/A</v>
      </c>
      <c r="V127" s="19" t="e">
        <f>IF(OR(A39="No",U127=0)," ",U127)</f>
        <v>#N/A</v>
      </c>
      <c r="W127" s="19"/>
      <c r="X127" s="5" t="e">
        <f>IF(B127=" "," ",AVERAGE(U127,U125,U123,U121))</f>
        <v>#N/A</v>
      </c>
      <c r="Y127" s="5"/>
    </row>
    <row r="128" spans="1:27" x14ac:dyDescent="0.3">
      <c r="A128" s="3" t="s">
        <v>14</v>
      </c>
      <c r="B128" s="8" t="e">
        <f>IF(B21=0,NA(),B21)</f>
        <v>#N/A</v>
      </c>
      <c r="C128" s="11" t="e">
        <f>IF(C21=0,NA(),C21)</f>
        <v>#N/A</v>
      </c>
      <c r="D128" s="26" t="e">
        <f>IF(D21=0,NA(),D21)</f>
        <v>#N/A</v>
      </c>
      <c r="E128" s="53" t="e">
        <f>IF(E21=0,NA(),E21)</f>
        <v>#N/A</v>
      </c>
      <c r="F128" s="55" t="e">
        <f>IF(F21=0,NA(),F21)</f>
        <v>#N/A</v>
      </c>
      <c r="G128" s="19" t="e">
        <f t="shared" si="1"/>
        <v>#N/A</v>
      </c>
      <c r="H128" s="19"/>
      <c r="I128" s="19" t="e">
        <f>IF(OR(A36="No",D128=0)," ",D128)</f>
        <v>#N/A</v>
      </c>
      <c r="J128" s="5"/>
      <c r="K128" s="5" t="e">
        <f>IF(B128=" "," ",AVERAGE(B128,B126,B124,B122))</f>
        <v>#N/A</v>
      </c>
      <c r="L128" s="5"/>
      <c r="M128" s="5" t="e">
        <f>IF(C128=" "," ",AVERAGE(C128,C126,C124,C122))</f>
        <v>#N/A</v>
      </c>
      <c r="N128" s="5"/>
      <c r="O128" s="5" t="e">
        <f>IF(D128=" "," ",AVERAGE(D128,D126,D124,D122))</f>
        <v>#N/A</v>
      </c>
      <c r="P128" s="3" t="s">
        <v>14</v>
      </c>
      <c r="Q128" s="1"/>
      <c r="R128" s="1" t="e">
        <f t="shared" si="5"/>
        <v>#N/A</v>
      </c>
      <c r="T128" s="1" t="e">
        <f t="shared" si="6"/>
        <v>#N/A</v>
      </c>
      <c r="U128" s="12" t="e">
        <f t="shared" si="2"/>
        <v>#N/A</v>
      </c>
      <c r="V128" s="19"/>
      <c r="W128" s="19" t="e">
        <f>IF(OR(A39="No",U128=0)," ",U128)</f>
        <v>#N/A</v>
      </c>
      <c r="X128" s="5"/>
      <c r="Y128" s="5" t="e">
        <f>IF(B128=" "," ",AVERAGE(U128, U126, U124, U122))</f>
        <v>#N/A</v>
      </c>
    </row>
    <row r="129" spans="1:25" x14ac:dyDescent="0.3">
      <c r="A129" s="3" t="s">
        <v>15</v>
      </c>
      <c r="B129" s="8" t="e">
        <f>IF(B22=0,NA(),B22)</f>
        <v>#N/A</v>
      </c>
      <c r="C129" s="11" t="e">
        <f>IF(C22=0,NA(),C22)</f>
        <v>#N/A</v>
      </c>
      <c r="D129" s="26" t="e">
        <f>IF(D22=0,NA(),D22)</f>
        <v>#N/A</v>
      </c>
      <c r="E129" s="53" t="e">
        <f>IF(E22=0,NA(),E22)</f>
        <v>#N/A</v>
      </c>
      <c r="F129" s="55" t="e">
        <f>IF(F22=0,NA(),F22)</f>
        <v>#N/A</v>
      </c>
      <c r="G129" s="19" t="e">
        <f t="shared" si="1"/>
        <v>#N/A</v>
      </c>
      <c r="H129" s="19" t="e">
        <f>IF(OR(A36="No", D129=0)," ",D129)</f>
        <v>#N/A</v>
      </c>
      <c r="I129" s="19"/>
      <c r="J129" s="5" t="e">
        <f>IF(B129=" "," ",AVERAGE(B129,B127,B125,B123))</f>
        <v>#N/A</v>
      </c>
      <c r="K129" s="5"/>
      <c r="L129" s="5" t="e">
        <f>IF(C129=" "," ",AVERAGE(C129,C127,C125,C123))</f>
        <v>#N/A</v>
      </c>
      <c r="M129" s="5"/>
      <c r="N129" s="5" t="e">
        <f>IF(D129=" "," ",AVERAGE(D129,D127,D125,D123))</f>
        <v>#N/A</v>
      </c>
      <c r="O129" s="5"/>
      <c r="P129" s="3" t="s">
        <v>15</v>
      </c>
      <c r="Q129" s="1" t="e">
        <f t="shared" si="3"/>
        <v>#N/A</v>
      </c>
      <c r="S129" s="1" t="e">
        <f t="shared" si="4"/>
        <v>#N/A</v>
      </c>
      <c r="T129" s="1"/>
      <c r="U129" s="12" t="e">
        <f t="shared" si="2"/>
        <v>#N/A</v>
      </c>
      <c r="V129" s="19" t="e">
        <f>IF(OR(A39="No",U129=0)," ",U129)</f>
        <v>#N/A</v>
      </c>
      <c r="W129" s="19"/>
      <c r="X129" s="5" t="e">
        <f>IF(B129=" "," ",AVERAGE(U129,U127,U125,U123))</f>
        <v>#N/A</v>
      </c>
      <c r="Y129" s="5"/>
    </row>
    <row r="130" spans="1:25" x14ac:dyDescent="0.3">
      <c r="A130" s="3" t="s">
        <v>16</v>
      </c>
      <c r="B130" s="8" t="e">
        <f>IF(B23=0,NA(),B23)</f>
        <v>#N/A</v>
      </c>
      <c r="C130" s="11" t="e">
        <f>IF(C23=0,NA(),C23)</f>
        <v>#N/A</v>
      </c>
      <c r="D130" s="26" t="e">
        <f>IF(D23=0,NA(),D23)</f>
        <v>#N/A</v>
      </c>
      <c r="E130" s="53" t="e">
        <f>IF(E23=0,NA(),E23)</f>
        <v>#N/A</v>
      </c>
      <c r="F130" s="55" t="e">
        <f>IF(F23=0,NA(),F23)</f>
        <v>#N/A</v>
      </c>
      <c r="G130" s="19" t="e">
        <f t="shared" si="1"/>
        <v>#N/A</v>
      </c>
      <c r="H130" s="19"/>
      <c r="I130" s="19" t="e">
        <f>IF(OR(A36="No",D130=0)," ",D130)</f>
        <v>#N/A</v>
      </c>
      <c r="J130" s="5"/>
      <c r="K130" s="5" t="e">
        <f>IF(B130=" "," ",AVERAGE(B130,B128,B126,B124))</f>
        <v>#N/A</v>
      </c>
      <c r="L130" s="5"/>
      <c r="M130" s="5" t="e">
        <f>IF(C130=" "," ",AVERAGE(C130,C128,C126,C124))</f>
        <v>#N/A</v>
      </c>
      <c r="N130" s="5"/>
      <c r="O130" s="5" t="e">
        <f>IF(D130=" "," ",AVERAGE(D130,D128,D126,D124))</f>
        <v>#N/A</v>
      </c>
      <c r="P130" s="3" t="s">
        <v>16</v>
      </c>
      <c r="Q130" s="1"/>
      <c r="R130" s="1" t="e">
        <f t="shared" si="5"/>
        <v>#N/A</v>
      </c>
      <c r="T130" s="1" t="e">
        <f t="shared" si="6"/>
        <v>#N/A</v>
      </c>
      <c r="U130" s="12" t="e">
        <f t="shared" si="2"/>
        <v>#N/A</v>
      </c>
      <c r="V130" s="19"/>
      <c r="W130" s="19" t="e">
        <f>IF(OR(A39="No",U130=0)," ",U130)</f>
        <v>#N/A</v>
      </c>
      <c r="X130" s="5"/>
      <c r="Y130" s="5" t="e">
        <f>IF(B130=" "," ",AVERAGE(U130, U128, U126, U124))</f>
        <v>#N/A</v>
      </c>
    </row>
    <row r="131" spans="1:25" x14ac:dyDescent="0.3">
      <c r="A131" s="4" t="s">
        <v>17</v>
      </c>
      <c r="B131" s="8" t="e">
        <f>IF(B24=0,NA(),B24)</f>
        <v>#N/A</v>
      </c>
      <c r="C131" s="11" t="e">
        <f>IF(C24=0,NA(),C24)</f>
        <v>#N/A</v>
      </c>
      <c r="D131" s="26" t="e">
        <f>IF(D24=0,NA(),D24)</f>
        <v>#N/A</v>
      </c>
      <c r="E131" s="53" t="e">
        <f>IF(E24=0,NA(),E24)</f>
        <v>#N/A</v>
      </c>
      <c r="F131" s="55" t="e">
        <f>IF(F24=0,NA(),F24)</f>
        <v>#N/A</v>
      </c>
      <c r="G131" s="19" t="e">
        <f t="shared" si="1"/>
        <v>#N/A</v>
      </c>
      <c r="H131" s="19" t="e">
        <f>IF(OR(A36="No", D131=0)," ",D131)</f>
        <v>#N/A</v>
      </c>
      <c r="I131" s="19"/>
      <c r="J131" s="5" t="e">
        <f>IF(B131=" "," ",AVERAGE(B131,B129,B127,B125))</f>
        <v>#N/A</v>
      </c>
      <c r="K131" s="5"/>
      <c r="L131" s="5" t="e">
        <f>IF(C131=" "," ",AVERAGE(C131,C129,C127,C125))</f>
        <v>#N/A</v>
      </c>
      <c r="M131" s="5"/>
      <c r="N131" s="5" t="e">
        <f>IF(D131=" "," ",AVERAGE(D131,D129,D127,D125))</f>
        <v>#N/A</v>
      </c>
      <c r="O131" s="5"/>
      <c r="P131" s="3" t="s">
        <v>17</v>
      </c>
      <c r="Q131" s="1" t="e">
        <f t="shared" si="3"/>
        <v>#N/A</v>
      </c>
      <c r="S131" s="1" t="e">
        <f t="shared" si="4"/>
        <v>#N/A</v>
      </c>
      <c r="T131" s="1"/>
      <c r="U131" s="12" t="e">
        <f t="shared" si="2"/>
        <v>#N/A</v>
      </c>
      <c r="V131" s="19" t="e">
        <f>IF(OR(A39="No",U131=0)," ",U131)</f>
        <v>#N/A</v>
      </c>
      <c r="W131" s="19"/>
      <c r="X131" s="5" t="e">
        <f>IF(B131=" "," ",AVERAGE(U131,U129,U127,U125))</f>
        <v>#N/A</v>
      </c>
      <c r="Y131" s="5"/>
    </row>
    <row r="132" spans="1:25" x14ac:dyDescent="0.3">
      <c r="A132" s="4" t="s">
        <v>18</v>
      </c>
      <c r="B132" s="8" t="e">
        <f>IF(B25=0,NA(),B25)</f>
        <v>#N/A</v>
      </c>
      <c r="C132" s="11" t="e">
        <f>IF(C25=0,NA(),C25)</f>
        <v>#N/A</v>
      </c>
      <c r="D132" s="26" t="e">
        <f>IF(D25=0,NA(),D25)</f>
        <v>#N/A</v>
      </c>
      <c r="E132" s="53" t="e">
        <f>IF(E25=0,NA(),E25)</f>
        <v>#N/A</v>
      </c>
      <c r="F132" s="55" t="e">
        <f>IF(F25=0,NA(),F25)</f>
        <v>#N/A</v>
      </c>
      <c r="G132" s="19" t="e">
        <f t="shared" si="1"/>
        <v>#N/A</v>
      </c>
      <c r="H132" s="19"/>
      <c r="I132" s="19" t="e">
        <f>IF(OR(A36="No",D132=0)," ",D132)</f>
        <v>#N/A</v>
      </c>
      <c r="J132" s="5"/>
      <c r="K132" s="5" t="e">
        <f>IF(B132=" "," ",AVERAGE(B132,B130,B128,B126))</f>
        <v>#N/A</v>
      </c>
      <c r="L132" s="5"/>
      <c r="M132" s="5" t="e">
        <f>IF(C132=" "," ",AVERAGE(C132,C130,C128,C126))</f>
        <v>#N/A</v>
      </c>
      <c r="N132" s="5"/>
      <c r="O132" s="5" t="e">
        <f>IF(D132=" "," ",AVERAGE(D132,D130,D128,D126))</f>
        <v>#N/A</v>
      </c>
      <c r="P132" s="3" t="s">
        <v>18</v>
      </c>
      <c r="Q132" s="1"/>
      <c r="R132" s="1" t="e">
        <f t="shared" si="5"/>
        <v>#N/A</v>
      </c>
      <c r="T132" s="1" t="e">
        <f t="shared" si="6"/>
        <v>#N/A</v>
      </c>
      <c r="U132" s="12" t="e">
        <f t="shared" si="2"/>
        <v>#N/A</v>
      </c>
      <c r="V132" s="19"/>
      <c r="W132" s="19" t="e">
        <f>IF(OR(A39="No",U132=0)," ",U132)</f>
        <v>#N/A</v>
      </c>
      <c r="X132" s="5"/>
      <c r="Y132" s="5" t="e">
        <f>IF(B132=" "," ",AVERAGE(U132, U130, U128, U126))</f>
        <v>#N/A</v>
      </c>
    </row>
    <row r="133" spans="1:25" x14ac:dyDescent="0.3">
      <c r="A133" s="4" t="s">
        <v>19</v>
      </c>
      <c r="B133" s="8" t="e">
        <f>IF(B26=0,NA(),B26)</f>
        <v>#N/A</v>
      </c>
      <c r="C133" s="11" t="e">
        <f>IF(C26=0,NA(),C26)</f>
        <v>#N/A</v>
      </c>
      <c r="D133" s="26" t="e">
        <f>IF(D26=0,NA(),D26)</f>
        <v>#N/A</v>
      </c>
      <c r="E133" s="53" t="e">
        <f>IF(E26=0,NA(),E26)</f>
        <v>#N/A</v>
      </c>
      <c r="F133" s="55" t="e">
        <f>IF(F26=0,NA(),F26)</f>
        <v>#N/A</v>
      </c>
      <c r="G133" s="19" t="e">
        <f t="shared" si="1"/>
        <v>#N/A</v>
      </c>
      <c r="H133" s="19" t="e">
        <f>IF(OR(A36="No", D133=0)," ",D133)</f>
        <v>#N/A</v>
      </c>
      <c r="I133" s="19"/>
      <c r="J133" s="5" t="e">
        <f>IF(B133=" "," ",AVERAGE(B133,B131,B129,B127))</f>
        <v>#N/A</v>
      </c>
      <c r="K133" s="5"/>
      <c r="L133" s="5" t="e">
        <f>IF(C133=" "," ",AVERAGE(C133,C131,C129,C127))</f>
        <v>#N/A</v>
      </c>
      <c r="M133" s="5"/>
      <c r="N133" s="5" t="e">
        <f>IF(D133=" "," ",AVERAGE(D133,D131,D129,D127))</f>
        <v>#N/A</v>
      </c>
      <c r="O133" s="5"/>
      <c r="P133" s="3" t="s">
        <v>19</v>
      </c>
      <c r="Q133" s="1" t="e">
        <f t="shared" si="3"/>
        <v>#N/A</v>
      </c>
      <c r="S133" s="1" t="e">
        <f t="shared" si="4"/>
        <v>#N/A</v>
      </c>
      <c r="T133" s="1"/>
      <c r="U133" s="12" t="e">
        <f t="shared" si="2"/>
        <v>#N/A</v>
      </c>
      <c r="V133" s="19" t="e">
        <f>IF(OR(A39="No",U133=0)," ",U133)</f>
        <v>#N/A</v>
      </c>
      <c r="W133" s="19"/>
      <c r="X133" s="5" t="e">
        <f>IF(B133=" "," ",AVERAGE(U133,U131,U129,U127))</f>
        <v>#N/A</v>
      </c>
      <c r="Y133" s="5"/>
    </row>
    <row r="134" spans="1:25" x14ac:dyDescent="0.3">
      <c r="A134" s="4" t="s">
        <v>20</v>
      </c>
      <c r="B134" s="8" t="e">
        <f>IF(B27=0,NA(),B27)</f>
        <v>#N/A</v>
      </c>
      <c r="C134" s="11" t="e">
        <f>IF(C27=0,NA(),C27)</f>
        <v>#N/A</v>
      </c>
      <c r="D134" s="26" t="e">
        <f>IF(D27=0,NA(),D27)</f>
        <v>#N/A</v>
      </c>
      <c r="E134" s="53" t="e">
        <f>IF(E27=0,NA(),E27)</f>
        <v>#N/A</v>
      </c>
      <c r="F134" s="55" t="e">
        <f>IF(F27=0,NA(),F27)</f>
        <v>#N/A</v>
      </c>
      <c r="G134" s="19" t="e">
        <f t="shared" si="1"/>
        <v>#N/A</v>
      </c>
      <c r="H134" s="19"/>
      <c r="I134" s="19" t="e">
        <f>IF(OR(A36="No",D134=0)," ",D134)</f>
        <v>#N/A</v>
      </c>
      <c r="J134" s="5"/>
      <c r="K134" s="5" t="e">
        <f>IF(B134=" "," ",AVERAGE(B134,B132,B130,B128))</f>
        <v>#N/A</v>
      </c>
      <c r="L134" s="5"/>
      <c r="M134" s="5" t="e">
        <f>IF(C134=" "," ",AVERAGE(C134,C132,C130,C128))</f>
        <v>#N/A</v>
      </c>
      <c r="N134" s="5"/>
      <c r="O134" s="5" t="e">
        <f>IF(D134=" "," ",AVERAGE(D134,D132,D130,D128))</f>
        <v>#N/A</v>
      </c>
      <c r="P134" s="3" t="s">
        <v>20</v>
      </c>
      <c r="Q134" s="1"/>
      <c r="R134" s="1" t="e">
        <f t="shared" si="5"/>
        <v>#N/A</v>
      </c>
      <c r="T134" s="1" t="e">
        <f t="shared" si="6"/>
        <v>#N/A</v>
      </c>
      <c r="U134" s="12" t="e">
        <f t="shared" si="2"/>
        <v>#N/A</v>
      </c>
      <c r="V134" s="19"/>
      <c r="W134" s="19" t="e">
        <f>IF(OR(A39="No",U134=0)," ",U134)</f>
        <v>#N/A</v>
      </c>
      <c r="X134" s="5"/>
      <c r="Y134" s="5" t="e">
        <f>IF(B134=" "," ",AVERAGE(U134, U132, U130, U128))</f>
        <v>#N/A</v>
      </c>
    </row>
    <row r="135" spans="1:25" x14ac:dyDescent="0.3">
      <c r="A135" s="4" t="s">
        <v>21</v>
      </c>
      <c r="B135" s="8" t="e">
        <f>IF(B28=0,NA(),B28)</f>
        <v>#N/A</v>
      </c>
      <c r="C135" s="11" t="e">
        <f>IF(C28=0,NA(),C28)</f>
        <v>#N/A</v>
      </c>
      <c r="D135" s="26" t="e">
        <f>IF(D28=0,NA(),D28)</f>
        <v>#N/A</v>
      </c>
      <c r="E135" s="53" t="e">
        <f>IF(E28=0,NA(),E28)</f>
        <v>#N/A</v>
      </c>
      <c r="F135" s="55" t="e">
        <f>IF(F28=0,NA(),F28)</f>
        <v>#N/A</v>
      </c>
      <c r="G135" s="19" t="e">
        <f t="shared" si="1"/>
        <v>#N/A</v>
      </c>
      <c r="H135" s="19" t="e">
        <f>IF(OR(A36="No", D135=0)," ",D135)</f>
        <v>#N/A</v>
      </c>
      <c r="I135" s="19"/>
      <c r="J135" s="5" t="e">
        <f>IF(B135=" "," ",AVERAGE(B135,B133,B131,B129))</f>
        <v>#N/A</v>
      </c>
      <c r="K135" s="5"/>
      <c r="L135" s="5" t="e">
        <f>IF(C135=" "," ",AVERAGE(C135,C133,C131,C129))</f>
        <v>#N/A</v>
      </c>
      <c r="M135" s="5"/>
      <c r="N135" s="5" t="e">
        <f>IF(D135=" "," ",AVERAGE(D135,D133,D131,D129))</f>
        <v>#N/A</v>
      </c>
      <c r="O135" s="5"/>
      <c r="P135" s="3" t="s">
        <v>21</v>
      </c>
      <c r="Q135" s="1" t="e">
        <f t="shared" si="3"/>
        <v>#N/A</v>
      </c>
      <c r="S135" s="1" t="e">
        <f t="shared" si="4"/>
        <v>#N/A</v>
      </c>
      <c r="T135" s="1"/>
      <c r="U135" s="12" t="e">
        <f t="shared" si="2"/>
        <v>#N/A</v>
      </c>
      <c r="V135" s="19" t="e">
        <f>IF(OR(A39="No",U135=0)," ",U135)</f>
        <v>#N/A</v>
      </c>
      <c r="W135" s="19"/>
      <c r="X135" s="5" t="e">
        <f>IF(B135=" "," ",AVERAGE(U135,U133,U131,U129))</f>
        <v>#N/A</v>
      </c>
      <c r="Y135" s="5"/>
    </row>
    <row r="136" spans="1:25" x14ac:dyDescent="0.3">
      <c r="A136" s="4" t="s">
        <v>22</v>
      </c>
      <c r="B136" s="8" t="e">
        <f>IF(B29=0,NA(),B29)</f>
        <v>#N/A</v>
      </c>
      <c r="C136" s="11" t="e">
        <f>IF(C29=0,NA(),C29)</f>
        <v>#N/A</v>
      </c>
      <c r="D136" s="26" t="e">
        <f>IF(D29=0,NA(),D29)</f>
        <v>#N/A</v>
      </c>
      <c r="E136" s="53" t="e">
        <f>IF(E29=0,NA(),E29)</f>
        <v>#N/A</v>
      </c>
      <c r="F136" s="55" t="e">
        <f>IF(F29=0,NA(),F29)</f>
        <v>#N/A</v>
      </c>
      <c r="G136" s="19" t="e">
        <f t="shared" si="1"/>
        <v>#N/A</v>
      </c>
      <c r="H136" s="19"/>
      <c r="I136" s="19" t="e">
        <f>IF(OR(A36="No",D136=0)," ",D136)</f>
        <v>#N/A</v>
      </c>
      <c r="J136" s="5"/>
      <c r="K136" s="5" t="e">
        <f>IF(B136=" "," ",AVERAGE(B136,B134,B132,B130))</f>
        <v>#N/A</v>
      </c>
      <c r="L136" s="5"/>
      <c r="M136" s="5" t="e">
        <f>IF(C136=" "," ",AVERAGE(C136,C134,C132,C130))</f>
        <v>#N/A</v>
      </c>
      <c r="N136" s="5"/>
      <c r="O136" s="5" t="e">
        <f>IF(D136=" "," ",AVERAGE(D136,D134,D132,D130))</f>
        <v>#N/A</v>
      </c>
      <c r="P136" s="3" t="s">
        <v>22</v>
      </c>
      <c r="Q136" s="1"/>
      <c r="R136" s="1" t="e">
        <f t="shared" si="5"/>
        <v>#N/A</v>
      </c>
      <c r="T136" s="1" t="e">
        <f t="shared" si="6"/>
        <v>#N/A</v>
      </c>
      <c r="U136" s="12" t="e">
        <f t="shared" si="2"/>
        <v>#N/A</v>
      </c>
      <c r="V136" s="19"/>
      <c r="W136" s="19" t="e">
        <f>IF(OR(A39="No",U136=0)," ",U136)</f>
        <v>#N/A</v>
      </c>
      <c r="X136" s="5"/>
      <c r="Y136" s="5" t="e">
        <f>IF(B136=" "," ",AVERAGE(U136, U134, U132, U130))</f>
        <v>#N/A</v>
      </c>
    </row>
    <row r="137" spans="1:25" x14ac:dyDescent="0.3">
      <c r="A137" s="4" t="s">
        <v>23</v>
      </c>
      <c r="B137" s="8" t="e">
        <f t="shared" ref="B137:B156" si="7">IF(H10=0,NA(),H10)</f>
        <v>#N/A</v>
      </c>
      <c r="C137" s="11" t="e">
        <f t="shared" ref="C137:C156" si="8">IF(I10=0,NA(),I10)</f>
        <v>#N/A</v>
      </c>
      <c r="D137" s="26" t="e">
        <f t="shared" ref="D137:D156" si="9">IF(J10=0,NA(),J10)</f>
        <v>#N/A</v>
      </c>
      <c r="E137" s="53" t="e">
        <f t="shared" ref="E137:E156" si="10">IF(K10=0,NA(),K10)</f>
        <v>#N/A</v>
      </c>
      <c r="F137" s="55" t="e">
        <f t="shared" ref="F137:F156" si="11">IF(L10=0,NA(),L10)</f>
        <v>#N/A</v>
      </c>
      <c r="G137" s="19" t="e">
        <f t="shared" si="1"/>
        <v>#N/A</v>
      </c>
      <c r="H137" s="19" t="e">
        <f>IF(OR(A36="No", D137=0)," ",D137)</f>
        <v>#N/A</v>
      </c>
      <c r="I137" s="19"/>
      <c r="J137" s="5" t="e">
        <f>IF(B137=" "," ",AVERAGE(B137,B135,B133,B131))</f>
        <v>#N/A</v>
      </c>
      <c r="K137" s="5"/>
      <c r="L137" s="5" t="e">
        <f>IF(C137=" "," ",AVERAGE(C137,C135,C133,C131))</f>
        <v>#N/A</v>
      </c>
      <c r="M137" s="5"/>
      <c r="N137" s="5" t="e">
        <f>IF(D137=" "," ",AVERAGE(D137,D135,D133,D131))</f>
        <v>#N/A</v>
      </c>
      <c r="O137" s="5"/>
      <c r="P137" s="3" t="s">
        <v>23</v>
      </c>
      <c r="Q137" s="1" t="e">
        <f t="shared" si="3"/>
        <v>#N/A</v>
      </c>
      <c r="S137" s="1" t="e">
        <f t="shared" si="4"/>
        <v>#N/A</v>
      </c>
      <c r="T137" s="1"/>
      <c r="U137" s="12" t="e">
        <f t="shared" si="2"/>
        <v>#N/A</v>
      </c>
      <c r="V137" s="19" t="e">
        <f>IF(OR(A39="No",U137=0)," ",U137)</f>
        <v>#N/A</v>
      </c>
      <c r="W137" s="19"/>
      <c r="X137" s="5" t="e">
        <f>IF(B137=" "," ",AVERAGE(U137,U135,U133,U131))</f>
        <v>#N/A</v>
      </c>
      <c r="Y137" s="5"/>
    </row>
    <row r="138" spans="1:25" x14ac:dyDescent="0.3">
      <c r="A138" s="4" t="s">
        <v>24</v>
      </c>
      <c r="B138" s="8" t="e">
        <f t="shared" si="7"/>
        <v>#N/A</v>
      </c>
      <c r="C138" s="11" t="e">
        <f t="shared" si="8"/>
        <v>#N/A</v>
      </c>
      <c r="D138" s="26" t="e">
        <f t="shared" si="9"/>
        <v>#N/A</v>
      </c>
      <c r="E138" s="53" t="e">
        <f t="shared" si="10"/>
        <v>#N/A</v>
      </c>
      <c r="F138" s="55" t="e">
        <f t="shared" si="11"/>
        <v>#N/A</v>
      </c>
      <c r="G138" s="19" t="e">
        <f t="shared" si="1"/>
        <v>#N/A</v>
      </c>
      <c r="H138" s="19"/>
      <c r="I138" s="19" t="e">
        <f>IF(OR(A36="No",D138=0)," ",D138)</f>
        <v>#N/A</v>
      </c>
      <c r="J138" s="5"/>
      <c r="K138" s="5" t="e">
        <f>IF(B138=" "," ",AVERAGE(B138,B136,B134,B132))</f>
        <v>#N/A</v>
      </c>
      <c r="L138" s="5"/>
      <c r="M138" s="5" t="e">
        <f>IF(C138=" "," ",AVERAGE(C138,C136,C134,C132))</f>
        <v>#N/A</v>
      </c>
      <c r="N138" s="5"/>
      <c r="O138" s="5" t="e">
        <f>IF(D138=" "," ",AVERAGE(D138,D136,D134,D132))</f>
        <v>#N/A</v>
      </c>
      <c r="P138" s="3" t="s">
        <v>24</v>
      </c>
      <c r="Q138" s="1"/>
      <c r="R138" s="1" t="e">
        <f t="shared" si="5"/>
        <v>#N/A</v>
      </c>
      <c r="T138" s="1" t="e">
        <f t="shared" si="6"/>
        <v>#N/A</v>
      </c>
      <c r="U138" s="12" t="e">
        <f t="shared" si="2"/>
        <v>#N/A</v>
      </c>
      <c r="V138" s="19"/>
      <c r="W138" s="19" t="e">
        <f>IF(OR(A39="No",U138=0)," ",U138)</f>
        <v>#N/A</v>
      </c>
      <c r="X138" s="5"/>
      <c r="Y138" s="5" t="e">
        <f>IF(B138=" "," ",AVERAGE(U138, U136, U134, U132))</f>
        <v>#N/A</v>
      </c>
    </row>
    <row r="139" spans="1:25" x14ac:dyDescent="0.3">
      <c r="A139" s="4" t="s">
        <v>25</v>
      </c>
      <c r="B139" s="8" t="e">
        <f t="shared" si="7"/>
        <v>#N/A</v>
      </c>
      <c r="C139" s="11" t="e">
        <f t="shared" si="8"/>
        <v>#N/A</v>
      </c>
      <c r="D139" s="26" t="e">
        <f t="shared" si="9"/>
        <v>#N/A</v>
      </c>
      <c r="E139" s="53" t="e">
        <f t="shared" si="10"/>
        <v>#N/A</v>
      </c>
      <c r="F139" s="55" t="e">
        <f t="shared" si="11"/>
        <v>#N/A</v>
      </c>
      <c r="G139" s="19" t="e">
        <f t="shared" si="1"/>
        <v>#N/A</v>
      </c>
      <c r="H139" s="19" t="e">
        <f>IF(OR(A36="No", D139=0)," ",D139)</f>
        <v>#N/A</v>
      </c>
      <c r="I139" s="19"/>
      <c r="J139" s="5" t="e">
        <f>IF(B139=" "," ",AVERAGE(B139,B137,B135,B133))</f>
        <v>#N/A</v>
      </c>
      <c r="K139" s="5"/>
      <c r="L139" s="5" t="e">
        <f>IF(C139=" "," ",AVERAGE(C139,C137,C135,C133))</f>
        <v>#N/A</v>
      </c>
      <c r="M139" s="5"/>
      <c r="N139" s="5" t="e">
        <f>IF(D139=" "," ",AVERAGE(D139,D137,D135,D133))</f>
        <v>#N/A</v>
      </c>
      <c r="O139" s="5"/>
      <c r="P139" s="3" t="s">
        <v>25</v>
      </c>
      <c r="Q139" s="1" t="e">
        <f t="shared" si="3"/>
        <v>#N/A</v>
      </c>
      <c r="S139" s="1" t="e">
        <f t="shared" si="4"/>
        <v>#N/A</v>
      </c>
      <c r="T139" s="1"/>
      <c r="U139" s="12" t="e">
        <f t="shared" si="2"/>
        <v>#N/A</v>
      </c>
      <c r="V139" s="19" t="e">
        <f>IF(OR(A39="No",U139=0)," ",U139)</f>
        <v>#N/A</v>
      </c>
      <c r="W139" s="19"/>
      <c r="X139" s="5" t="e">
        <f>IF(B139=" "," ",AVERAGE(U139,U137,U135,U133))</f>
        <v>#N/A</v>
      </c>
      <c r="Y139" s="5"/>
    </row>
    <row r="140" spans="1:25" x14ac:dyDescent="0.3">
      <c r="A140" s="4" t="s">
        <v>26</v>
      </c>
      <c r="B140" s="8" t="e">
        <f t="shared" si="7"/>
        <v>#N/A</v>
      </c>
      <c r="C140" s="11" t="e">
        <f t="shared" si="8"/>
        <v>#N/A</v>
      </c>
      <c r="D140" s="26" t="e">
        <f t="shared" si="9"/>
        <v>#N/A</v>
      </c>
      <c r="E140" s="53" t="e">
        <f t="shared" si="10"/>
        <v>#N/A</v>
      </c>
      <c r="F140" s="55" t="e">
        <f t="shared" si="11"/>
        <v>#N/A</v>
      </c>
      <c r="G140" s="19" t="e">
        <f t="shared" si="1"/>
        <v>#N/A</v>
      </c>
      <c r="H140" s="19"/>
      <c r="I140" s="19" t="e">
        <f>IF(OR(A36="No",D140=0)," ",D140)</f>
        <v>#N/A</v>
      </c>
      <c r="J140" s="5"/>
      <c r="K140" s="5" t="e">
        <f>IF(B140=" "," ",AVERAGE(B140,B138,B136,B134))</f>
        <v>#N/A</v>
      </c>
      <c r="L140" s="5"/>
      <c r="M140" s="5" t="e">
        <f>IF(C140=" "," ",AVERAGE(C140,C138,C136,C134))</f>
        <v>#N/A</v>
      </c>
      <c r="N140" s="5"/>
      <c r="O140" s="5" t="e">
        <f>IF(D140=" "," ",AVERAGE(D140,D138,D136,D134))</f>
        <v>#N/A</v>
      </c>
      <c r="P140" s="3" t="s">
        <v>26</v>
      </c>
      <c r="Q140" s="1"/>
      <c r="R140" s="1" t="e">
        <f t="shared" si="5"/>
        <v>#N/A</v>
      </c>
      <c r="T140" s="1" t="e">
        <f t="shared" si="6"/>
        <v>#N/A</v>
      </c>
      <c r="U140" s="12" t="e">
        <f t="shared" si="2"/>
        <v>#N/A</v>
      </c>
      <c r="V140" s="19"/>
      <c r="W140" s="19" t="e">
        <f>IF(OR(A39="No",U140=0)," ",U140)</f>
        <v>#N/A</v>
      </c>
      <c r="X140" s="5"/>
      <c r="Y140" s="5" t="e">
        <f>IF(B140=" "," ",AVERAGE(U140, U138, U136, U134))</f>
        <v>#N/A</v>
      </c>
    </row>
    <row r="141" spans="1:25" x14ac:dyDescent="0.3">
      <c r="A141" s="4" t="s">
        <v>27</v>
      </c>
      <c r="B141" s="8" t="e">
        <f t="shared" si="7"/>
        <v>#N/A</v>
      </c>
      <c r="C141" s="11" t="e">
        <f t="shared" si="8"/>
        <v>#N/A</v>
      </c>
      <c r="D141" s="26" t="e">
        <f t="shared" si="9"/>
        <v>#N/A</v>
      </c>
      <c r="E141" s="53" t="e">
        <f t="shared" si="10"/>
        <v>#N/A</v>
      </c>
      <c r="F141" s="55" t="e">
        <f t="shared" si="11"/>
        <v>#N/A</v>
      </c>
      <c r="G141" s="19" t="e">
        <f t="shared" si="1"/>
        <v>#N/A</v>
      </c>
      <c r="H141" s="19" t="e">
        <f>IF(OR(A36="No", D141=0)," ",D141)</f>
        <v>#N/A</v>
      </c>
      <c r="I141" s="19"/>
      <c r="J141" s="5" t="e">
        <f>IF(B141=" "," ",AVERAGE(B141,B139,B137,B135))</f>
        <v>#N/A</v>
      </c>
      <c r="K141" s="5"/>
      <c r="L141" s="5" t="e">
        <f>IF(C141=" "," ",AVERAGE(C141,C139,C137,C135))</f>
        <v>#N/A</v>
      </c>
      <c r="M141" s="5"/>
      <c r="N141" s="5" t="e">
        <f>IF(D141=" "," ",AVERAGE(D141,D139,D137,D135))</f>
        <v>#N/A</v>
      </c>
      <c r="O141" s="5"/>
      <c r="P141" s="3" t="s">
        <v>27</v>
      </c>
      <c r="Q141" s="1" t="e">
        <f t="shared" si="3"/>
        <v>#N/A</v>
      </c>
      <c r="S141" s="1" t="e">
        <f t="shared" si="4"/>
        <v>#N/A</v>
      </c>
      <c r="T141" s="1"/>
      <c r="U141" s="12" t="e">
        <f t="shared" si="2"/>
        <v>#N/A</v>
      </c>
      <c r="V141" s="19" t="e">
        <f>IF(OR(A39="No",U141=0)," ",U141)</f>
        <v>#N/A</v>
      </c>
      <c r="W141" s="19"/>
      <c r="X141" s="5" t="e">
        <f>IF(B141=" "," ",AVERAGE(U141,U139,U137,U135))</f>
        <v>#N/A</v>
      </c>
      <c r="Y141" s="5"/>
    </row>
    <row r="142" spans="1:25" x14ac:dyDescent="0.3">
      <c r="A142" s="4" t="s">
        <v>28</v>
      </c>
      <c r="B142" s="8" t="e">
        <f t="shared" si="7"/>
        <v>#N/A</v>
      </c>
      <c r="C142" s="11" t="e">
        <f t="shared" si="8"/>
        <v>#N/A</v>
      </c>
      <c r="D142" s="26" t="e">
        <f t="shared" si="9"/>
        <v>#N/A</v>
      </c>
      <c r="E142" s="53" t="e">
        <f t="shared" si="10"/>
        <v>#N/A</v>
      </c>
      <c r="F142" s="55" t="e">
        <f t="shared" si="11"/>
        <v>#N/A</v>
      </c>
      <c r="G142" s="19" t="e">
        <f t="shared" si="1"/>
        <v>#N/A</v>
      </c>
      <c r="H142" s="19"/>
      <c r="I142" s="19" t="e">
        <f>IF(OR(A36="No",D142=0)," ",D142)</f>
        <v>#N/A</v>
      </c>
      <c r="J142" s="5"/>
      <c r="K142" s="5" t="e">
        <f>IF(B142=" "," ",AVERAGE(B142,B140,B138,B136))</f>
        <v>#N/A</v>
      </c>
      <c r="L142" s="5"/>
      <c r="M142" s="5" t="e">
        <f>IF(C142=" "," ",AVERAGE(C142,C140,C138,C136))</f>
        <v>#N/A</v>
      </c>
      <c r="N142" s="5"/>
      <c r="O142" s="5" t="e">
        <f>IF(D142=" "," ",AVERAGE(D142,D140,D138,D136))</f>
        <v>#N/A</v>
      </c>
      <c r="P142" s="3" t="s">
        <v>28</v>
      </c>
      <c r="Q142" s="1"/>
      <c r="R142" s="1" t="e">
        <f t="shared" si="5"/>
        <v>#N/A</v>
      </c>
      <c r="T142" s="1" t="e">
        <f t="shared" si="6"/>
        <v>#N/A</v>
      </c>
      <c r="U142" s="12" t="e">
        <f t="shared" si="2"/>
        <v>#N/A</v>
      </c>
      <c r="V142" s="19"/>
      <c r="W142" s="19" t="e">
        <f>IF(OR(A39="No",U142=0)," ",U142)</f>
        <v>#N/A</v>
      </c>
      <c r="X142" s="5"/>
      <c r="Y142" s="5" t="e">
        <f>IF(B142=" "," ",AVERAGE(U142, U140, U138, U136))</f>
        <v>#N/A</v>
      </c>
    </row>
    <row r="143" spans="1:25" x14ac:dyDescent="0.3">
      <c r="A143" s="4" t="s">
        <v>29</v>
      </c>
      <c r="B143" s="8" t="e">
        <f t="shared" si="7"/>
        <v>#N/A</v>
      </c>
      <c r="C143" s="11" t="e">
        <f t="shared" si="8"/>
        <v>#N/A</v>
      </c>
      <c r="D143" s="26" t="e">
        <f t="shared" si="9"/>
        <v>#N/A</v>
      </c>
      <c r="E143" s="53" t="e">
        <f t="shared" si="10"/>
        <v>#N/A</v>
      </c>
      <c r="F143" s="55" t="e">
        <f t="shared" si="11"/>
        <v>#N/A</v>
      </c>
      <c r="G143" s="19" t="e">
        <f t="shared" si="1"/>
        <v>#N/A</v>
      </c>
      <c r="H143" s="19" t="e">
        <f>IF(OR(A36="No", D143=0)," ",D143)</f>
        <v>#N/A</v>
      </c>
      <c r="I143" s="19"/>
      <c r="J143" s="5" t="e">
        <f>IF(B143=" "," ",AVERAGE(B143,B141,B139,B137))</f>
        <v>#N/A</v>
      </c>
      <c r="K143" s="5"/>
      <c r="L143" s="5" t="e">
        <f>IF(C143=" "," ",AVERAGE(C143,C141,C139,C137))</f>
        <v>#N/A</v>
      </c>
      <c r="M143" s="5"/>
      <c r="N143" s="5" t="e">
        <f>IF(D143=" "," ",AVERAGE(D143,D141,D139,D137))</f>
        <v>#N/A</v>
      </c>
      <c r="O143" s="5"/>
      <c r="P143" s="3" t="s">
        <v>29</v>
      </c>
      <c r="Q143" s="1" t="e">
        <f t="shared" si="3"/>
        <v>#N/A</v>
      </c>
      <c r="S143" s="1" t="e">
        <f t="shared" si="4"/>
        <v>#N/A</v>
      </c>
      <c r="T143" s="1"/>
      <c r="U143" s="12" t="e">
        <f t="shared" si="2"/>
        <v>#N/A</v>
      </c>
      <c r="V143" s="19" t="e">
        <f>IF(OR(A39="No",U143=0)," ",U143)</f>
        <v>#N/A</v>
      </c>
      <c r="W143" s="19"/>
      <c r="X143" s="5" t="e">
        <f>IF(B143=" "," ",AVERAGE(U143,U141,U139,U137))</f>
        <v>#N/A</v>
      </c>
      <c r="Y143" s="5"/>
    </row>
    <row r="144" spans="1:25" x14ac:dyDescent="0.3">
      <c r="A144" s="4" t="s">
        <v>30</v>
      </c>
      <c r="B144" s="8" t="e">
        <f t="shared" si="7"/>
        <v>#N/A</v>
      </c>
      <c r="C144" s="11" t="e">
        <f t="shared" si="8"/>
        <v>#N/A</v>
      </c>
      <c r="D144" s="26" t="e">
        <f t="shared" si="9"/>
        <v>#N/A</v>
      </c>
      <c r="E144" s="53" t="e">
        <f t="shared" si="10"/>
        <v>#N/A</v>
      </c>
      <c r="F144" s="55" t="e">
        <f t="shared" si="11"/>
        <v>#N/A</v>
      </c>
      <c r="G144" s="19" t="e">
        <f t="shared" si="1"/>
        <v>#N/A</v>
      </c>
      <c r="H144" s="19"/>
      <c r="I144" s="19" t="e">
        <f>IF(OR(A36="No",D144=0)," ",D144)</f>
        <v>#N/A</v>
      </c>
      <c r="J144" s="5"/>
      <c r="K144" s="5" t="e">
        <f>IF(B144=" "," ",AVERAGE(B144,B142,B140,B138))</f>
        <v>#N/A</v>
      </c>
      <c r="L144" s="5"/>
      <c r="M144" s="5" t="e">
        <f>IF(C144=" "," ",AVERAGE(C144,C142,C140,C138))</f>
        <v>#N/A</v>
      </c>
      <c r="N144" s="5"/>
      <c r="O144" s="5" t="e">
        <f>IF(D144=" "," ",AVERAGE(D144,D142,D140,D138))</f>
        <v>#N/A</v>
      </c>
      <c r="P144" s="3" t="s">
        <v>30</v>
      </c>
      <c r="Q144" s="1"/>
      <c r="R144" s="1" t="e">
        <f t="shared" si="5"/>
        <v>#N/A</v>
      </c>
      <c r="T144" s="1" t="e">
        <f t="shared" si="6"/>
        <v>#N/A</v>
      </c>
      <c r="U144" s="12" t="e">
        <f t="shared" si="2"/>
        <v>#N/A</v>
      </c>
      <c r="V144" s="19"/>
      <c r="W144" s="19" t="e">
        <f>IF(OR(A39="No",U144=0)," ",U144)</f>
        <v>#N/A</v>
      </c>
      <c r="X144" s="5"/>
      <c r="Y144" s="5" t="e">
        <f>IF(B144=" "," ",AVERAGE(U144, U142, U140, U138))</f>
        <v>#N/A</v>
      </c>
    </row>
    <row r="145" spans="1:25" x14ac:dyDescent="0.3">
      <c r="A145" s="4" t="s">
        <v>31</v>
      </c>
      <c r="B145" s="8" t="e">
        <f t="shared" si="7"/>
        <v>#N/A</v>
      </c>
      <c r="C145" s="11" t="e">
        <f t="shared" si="8"/>
        <v>#N/A</v>
      </c>
      <c r="D145" s="26" t="e">
        <f t="shared" si="9"/>
        <v>#N/A</v>
      </c>
      <c r="E145" s="53" t="e">
        <f t="shared" si="10"/>
        <v>#N/A</v>
      </c>
      <c r="F145" s="55" t="e">
        <f t="shared" si="11"/>
        <v>#N/A</v>
      </c>
      <c r="G145" s="19" t="e">
        <f t="shared" si="1"/>
        <v>#N/A</v>
      </c>
      <c r="H145" s="19" t="e">
        <f>IF(OR(A36="No", D145=0)," ",D145)</f>
        <v>#N/A</v>
      </c>
      <c r="I145" s="19"/>
      <c r="J145" s="5" t="e">
        <f>IF(B145=" "," ",AVERAGE(B145,B143,B141,B139))</f>
        <v>#N/A</v>
      </c>
      <c r="K145" s="5"/>
      <c r="L145" s="5" t="e">
        <f>IF(C145=" "," ",AVERAGE(C145,C143,C141,C139))</f>
        <v>#N/A</v>
      </c>
      <c r="M145" s="5"/>
      <c r="N145" s="5" t="e">
        <f>IF(D145=" "," ",AVERAGE(D145,D143,D141,D139))</f>
        <v>#N/A</v>
      </c>
      <c r="O145" s="5"/>
      <c r="P145" s="3" t="s">
        <v>31</v>
      </c>
      <c r="Q145" s="1" t="e">
        <f t="shared" si="3"/>
        <v>#N/A</v>
      </c>
      <c r="S145" s="1" t="e">
        <f t="shared" si="4"/>
        <v>#N/A</v>
      </c>
      <c r="T145" s="1"/>
      <c r="U145" s="12" t="e">
        <f t="shared" si="2"/>
        <v>#N/A</v>
      </c>
      <c r="V145" s="19" t="e">
        <f>IF(OR(A39="No",U145=0)," ",U145)</f>
        <v>#N/A</v>
      </c>
      <c r="W145" s="19"/>
      <c r="X145" s="5" t="e">
        <f>IF(B145=" "," ",AVERAGE(U145,U143,U141,U139))</f>
        <v>#N/A</v>
      </c>
      <c r="Y145" s="5"/>
    </row>
    <row r="146" spans="1:25" x14ac:dyDescent="0.3">
      <c r="A146" s="4" t="s">
        <v>32</v>
      </c>
      <c r="B146" s="8" t="e">
        <f t="shared" si="7"/>
        <v>#N/A</v>
      </c>
      <c r="C146" s="11" t="e">
        <f t="shared" si="8"/>
        <v>#N/A</v>
      </c>
      <c r="D146" s="26" t="e">
        <f t="shared" si="9"/>
        <v>#N/A</v>
      </c>
      <c r="E146" s="53" t="e">
        <f t="shared" si="10"/>
        <v>#N/A</v>
      </c>
      <c r="F146" s="55" t="e">
        <f t="shared" si="11"/>
        <v>#N/A</v>
      </c>
      <c r="G146" s="19" t="e">
        <f t="shared" si="1"/>
        <v>#N/A</v>
      </c>
      <c r="H146" s="19"/>
      <c r="I146" s="19" t="e">
        <f>IF(OR(A36="No",D146=0)," ",D146)</f>
        <v>#N/A</v>
      </c>
      <c r="J146" s="5"/>
      <c r="K146" s="5" t="e">
        <f>IF(B146=" "," ",AVERAGE(B146,B144,B142,B140))</f>
        <v>#N/A</v>
      </c>
      <c r="L146" s="5"/>
      <c r="M146" s="5" t="e">
        <f>IF(C146=" "," ",AVERAGE(C146,C144,C142,C140))</f>
        <v>#N/A</v>
      </c>
      <c r="N146" s="5"/>
      <c r="O146" s="5" t="e">
        <f>IF(D146=" "," ",AVERAGE(D146,D144,D142,D140))</f>
        <v>#N/A</v>
      </c>
      <c r="P146" s="3" t="s">
        <v>32</v>
      </c>
      <c r="Q146" s="1"/>
      <c r="R146" s="1" t="e">
        <f t="shared" si="5"/>
        <v>#N/A</v>
      </c>
      <c r="T146" s="1" t="e">
        <f t="shared" si="6"/>
        <v>#N/A</v>
      </c>
      <c r="U146" s="12" t="e">
        <f t="shared" si="2"/>
        <v>#N/A</v>
      </c>
      <c r="V146" s="19"/>
      <c r="W146" s="19" t="e">
        <f>IF(OR(A39="No",U146=0)," ",U146)</f>
        <v>#N/A</v>
      </c>
      <c r="X146" s="5"/>
      <c r="Y146" s="5" t="e">
        <f>IF(B146=" "," ",AVERAGE(U146, U144, U142, U140))</f>
        <v>#N/A</v>
      </c>
    </row>
    <row r="147" spans="1:25" x14ac:dyDescent="0.3">
      <c r="A147" s="4" t="s">
        <v>33</v>
      </c>
      <c r="B147" s="8" t="e">
        <f t="shared" si="7"/>
        <v>#N/A</v>
      </c>
      <c r="C147" s="11" t="e">
        <f t="shared" si="8"/>
        <v>#N/A</v>
      </c>
      <c r="D147" s="26" t="e">
        <f t="shared" si="9"/>
        <v>#N/A</v>
      </c>
      <c r="E147" s="53" t="e">
        <f t="shared" si="10"/>
        <v>#N/A</v>
      </c>
      <c r="F147" s="55" t="e">
        <f t="shared" si="11"/>
        <v>#N/A</v>
      </c>
      <c r="G147" s="19" t="e">
        <f t="shared" si="1"/>
        <v>#N/A</v>
      </c>
      <c r="H147" s="19" t="e">
        <f>IF(OR(A36="No", D147=0)," ",D147)</f>
        <v>#N/A</v>
      </c>
      <c r="I147" s="19"/>
      <c r="J147" s="5" t="e">
        <f>IF(B147=" "," ",AVERAGE(B147,B145,B143,B141))</f>
        <v>#N/A</v>
      </c>
      <c r="K147" s="5"/>
      <c r="L147" s="5" t="e">
        <f>IF(C147=" "," ",AVERAGE(C147,C145,C143,C141))</f>
        <v>#N/A</v>
      </c>
      <c r="M147" s="5"/>
      <c r="N147" s="5" t="e">
        <f>IF(D147=" "," ",AVERAGE(D147,D145,D143,D141))</f>
        <v>#N/A</v>
      </c>
      <c r="O147" s="5"/>
      <c r="P147" s="3" t="s">
        <v>33</v>
      </c>
      <c r="Q147" s="1" t="e">
        <f t="shared" si="3"/>
        <v>#N/A</v>
      </c>
      <c r="S147" s="1" t="e">
        <f t="shared" si="4"/>
        <v>#N/A</v>
      </c>
      <c r="T147" s="1"/>
      <c r="U147" s="12" t="e">
        <f t="shared" si="2"/>
        <v>#N/A</v>
      </c>
      <c r="V147" s="19" t="e">
        <f>IF(OR(A39="No",U147=0)," ",U147)</f>
        <v>#N/A</v>
      </c>
      <c r="W147" s="19"/>
      <c r="X147" s="5" t="e">
        <f>IF(B147=" "," ",AVERAGE(U147,U145,U143,U141))</f>
        <v>#N/A</v>
      </c>
      <c r="Y147" s="5"/>
    </row>
    <row r="148" spans="1:25" x14ac:dyDescent="0.3">
      <c r="A148" s="4" t="s">
        <v>34</v>
      </c>
      <c r="B148" s="8" t="e">
        <f t="shared" si="7"/>
        <v>#N/A</v>
      </c>
      <c r="C148" s="11" t="e">
        <f t="shared" si="8"/>
        <v>#N/A</v>
      </c>
      <c r="D148" s="26" t="e">
        <f t="shared" si="9"/>
        <v>#N/A</v>
      </c>
      <c r="E148" s="53" t="e">
        <f t="shared" si="10"/>
        <v>#N/A</v>
      </c>
      <c r="F148" s="55" t="e">
        <f t="shared" si="11"/>
        <v>#N/A</v>
      </c>
      <c r="G148" s="19" t="e">
        <f t="shared" si="1"/>
        <v>#N/A</v>
      </c>
      <c r="H148" s="19"/>
      <c r="I148" s="19" t="e">
        <f>IF(OR(A36="No",D148=0)," ",D148)</f>
        <v>#N/A</v>
      </c>
      <c r="J148" s="5"/>
      <c r="K148" s="5" t="e">
        <f>IF(B148=" "," ",AVERAGE(B148,B146,B144,B142))</f>
        <v>#N/A</v>
      </c>
      <c r="L148" s="5"/>
      <c r="M148" s="5" t="e">
        <f>IF(C148=" "," ",AVERAGE(C148,C146,C144,C142))</f>
        <v>#N/A</v>
      </c>
      <c r="N148" s="5"/>
      <c r="O148" s="5" t="e">
        <f>IF(D148=" "," ",AVERAGE(D148,D146,D144,D142))</f>
        <v>#N/A</v>
      </c>
      <c r="P148" s="3" t="s">
        <v>34</v>
      </c>
      <c r="Q148" s="1"/>
      <c r="R148" s="1" t="e">
        <f t="shared" si="5"/>
        <v>#N/A</v>
      </c>
      <c r="T148" s="1" t="e">
        <f t="shared" si="6"/>
        <v>#N/A</v>
      </c>
      <c r="U148" s="12" t="e">
        <f t="shared" si="2"/>
        <v>#N/A</v>
      </c>
      <c r="V148" s="19"/>
      <c r="W148" s="19" t="e">
        <f>IF(OR(A39="No",U148=0)," ",U148)</f>
        <v>#N/A</v>
      </c>
      <c r="X148" s="5"/>
      <c r="Y148" s="5" t="e">
        <f>IF(B148=" "," ",AVERAGE(U148, U146, U144, U142))</f>
        <v>#N/A</v>
      </c>
    </row>
    <row r="149" spans="1:25" x14ac:dyDescent="0.3">
      <c r="A149" s="4" t="s">
        <v>35</v>
      </c>
      <c r="B149" s="8" t="e">
        <f t="shared" si="7"/>
        <v>#N/A</v>
      </c>
      <c r="C149" s="11" t="e">
        <f t="shared" si="8"/>
        <v>#N/A</v>
      </c>
      <c r="D149" s="26" t="e">
        <f t="shared" si="9"/>
        <v>#N/A</v>
      </c>
      <c r="E149" s="53" t="e">
        <f t="shared" si="10"/>
        <v>#N/A</v>
      </c>
      <c r="F149" s="55" t="e">
        <f t="shared" si="11"/>
        <v>#N/A</v>
      </c>
      <c r="G149" s="19" t="e">
        <f t="shared" ref="G149:G178" si="12">IF(B149=" "," ",B149-C149)</f>
        <v>#N/A</v>
      </c>
      <c r="H149" s="19" t="e">
        <f>IF(OR(A36="No", D149=0)," ",D149)</f>
        <v>#N/A</v>
      </c>
      <c r="I149" s="19"/>
      <c r="J149" s="5" t="e">
        <f>IF(B149=" "," ",AVERAGE(B149,B147,B145,B143))</f>
        <v>#N/A</v>
      </c>
      <c r="K149" s="5"/>
      <c r="L149" s="5" t="e">
        <f>IF(C149=" "," ",AVERAGE(C149,C147,C145,C143))</f>
        <v>#N/A</v>
      </c>
      <c r="M149" s="5"/>
      <c r="N149" s="5" t="e">
        <f>IF(D149=" "," ",AVERAGE(D149,D147,D145,D143))</f>
        <v>#N/A</v>
      </c>
      <c r="O149" s="5"/>
      <c r="P149" s="3" t="s">
        <v>35</v>
      </c>
      <c r="Q149" s="1" t="e">
        <f t="shared" si="3"/>
        <v>#N/A</v>
      </c>
      <c r="S149" s="1" t="e">
        <f t="shared" si="4"/>
        <v>#N/A</v>
      </c>
      <c r="T149" s="1"/>
      <c r="U149" s="12" t="e">
        <f t="shared" ref="U149:U178" si="13">IF(G149=0," ",G149)</f>
        <v>#N/A</v>
      </c>
      <c r="V149" s="19" t="e">
        <f>IF(OR(A39="No",U149=0)," ",U149)</f>
        <v>#N/A</v>
      </c>
      <c r="W149" s="19"/>
      <c r="X149" s="5" t="e">
        <f>IF(B149=" "," ",AVERAGE(U149,U147,U145,U143))</f>
        <v>#N/A</v>
      </c>
      <c r="Y149" s="5"/>
    </row>
    <row r="150" spans="1:25" x14ac:dyDescent="0.3">
      <c r="A150" s="4" t="s">
        <v>36</v>
      </c>
      <c r="B150" s="8" t="e">
        <f t="shared" si="7"/>
        <v>#N/A</v>
      </c>
      <c r="C150" s="11" t="e">
        <f t="shared" si="8"/>
        <v>#N/A</v>
      </c>
      <c r="D150" s="26" t="e">
        <f t="shared" si="9"/>
        <v>#N/A</v>
      </c>
      <c r="E150" s="53" t="e">
        <f t="shared" si="10"/>
        <v>#N/A</v>
      </c>
      <c r="F150" s="55" t="e">
        <f t="shared" si="11"/>
        <v>#N/A</v>
      </c>
      <c r="G150" s="19" t="e">
        <f t="shared" si="12"/>
        <v>#N/A</v>
      </c>
      <c r="H150" s="19"/>
      <c r="I150" s="19" t="e">
        <f>IF(OR(A36="No",D150=0)," ",D150)</f>
        <v>#N/A</v>
      </c>
      <c r="J150" s="5"/>
      <c r="K150" s="5" t="e">
        <f>IF(B150=" "," ",AVERAGE(B150,B148,B146,B144))</f>
        <v>#N/A</v>
      </c>
      <c r="L150" s="5"/>
      <c r="M150" s="5" t="e">
        <f>IF(C150=" "," ",AVERAGE(C150,C148,C146,C144))</f>
        <v>#N/A</v>
      </c>
      <c r="N150" s="5"/>
      <c r="O150" s="5" t="e">
        <f>IF(D150=" "," ",AVERAGE(D150,D148,D146,D144))</f>
        <v>#N/A</v>
      </c>
      <c r="P150" s="3" t="s">
        <v>36</v>
      </c>
      <c r="Q150" s="1"/>
      <c r="R150" s="1" t="e">
        <f t="shared" si="5"/>
        <v>#N/A</v>
      </c>
      <c r="T150" s="1" t="e">
        <f t="shared" si="6"/>
        <v>#N/A</v>
      </c>
      <c r="U150" s="12" t="e">
        <f t="shared" si="13"/>
        <v>#N/A</v>
      </c>
      <c r="V150" s="19"/>
      <c r="W150" s="19" t="e">
        <f>IF(OR(A39="No",U150=0)," ",U150)</f>
        <v>#N/A</v>
      </c>
      <c r="X150" s="5"/>
      <c r="Y150" s="5" t="e">
        <f>IF(B150=" "," ",AVERAGE(U150, U148, U146, U144))</f>
        <v>#N/A</v>
      </c>
    </row>
    <row r="151" spans="1:25" x14ac:dyDescent="0.3">
      <c r="A151" s="4" t="s">
        <v>37</v>
      </c>
      <c r="B151" s="8" t="e">
        <f t="shared" si="7"/>
        <v>#N/A</v>
      </c>
      <c r="C151" s="11" t="e">
        <f t="shared" si="8"/>
        <v>#N/A</v>
      </c>
      <c r="D151" s="26" t="e">
        <f t="shared" si="9"/>
        <v>#N/A</v>
      </c>
      <c r="E151" s="53" t="e">
        <f t="shared" si="10"/>
        <v>#N/A</v>
      </c>
      <c r="F151" s="55" t="e">
        <f t="shared" si="11"/>
        <v>#N/A</v>
      </c>
      <c r="G151" s="19" t="e">
        <f t="shared" si="12"/>
        <v>#N/A</v>
      </c>
      <c r="H151" s="19" t="e">
        <f>IF(OR(A36="No", D151=0)," ",D151)</f>
        <v>#N/A</v>
      </c>
      <c r="I151" s="19"/>
      <c r="J151" s="5" t="e">
        <f>IF(B151=" "," ",AVERAGE(B151,B149,B147,B145))</f>
        <v>#N/A</v>
      </c>
      <c r="K151" s="5"/>
      <c r="L151" s="5" t="e">
        <f>IF(C151=" "," ",AVERAGE(C151,C149,C147,C145))</f>
        <v>#N/A</v>
      </c>
      <c r="M151" s="5"/>
      <c r="N151" s="5" t="e">
        <f>IF(D151=" "," ",AVERAGE(D151,D149,D147,D145))</f>
        <v>#N/A</v>
      </c>
      <c r="O151" s="5"/>
      <c r="P151" s="3" t="s">
        <v>37</v>
      </c>
      <c r="Q151" s="1" t="e">
        <f t="shared" si="3"/>
        <v>#N/A</v>
      </c>
      <c r="S151" s="1" t="e">
        <f t="shared" si="4"/>
        <v>#N/A</v>
      </c>
      <c r="T151" s="1"/>
      <c r="U151" s="12" t="e">
        <f t="shared" si="13"/>
        <v>#N/A</v>
      </c>
      <c r="V151" s="19" t="e">
        <f>IF(OR(A39="No",U151=0)," ",U151)</f>
        <v>#N/A</v>
      </c>
      <c r="W151" s="19"/>
      <c r="X151" s="5" t="e">
        <f>IF(B151=" "," ",AVERAGE(U151,U149,U147,U145))</f>
        <v>#N/A</v>
      </c>
      <c r="Y151" s="5"/>
    </row>
    <row r="152" spans="1:25" x14ac:dyDescent="0.3">
      <c r="A152" s="4" t="s">
        <v>38</v>
      </c>
      <c r="B152" s="8" t="e">
        <f t="shared" si="7"/>
        <v>#N/A</v>
      </c>
      <c r="C152" s="11" t="e">
        <f t="shared" si="8"/>
        <v>#N/A</v>
      </c>
      <c r="D152" s="26" t="e">
        <f t="shared" si="9"/>
        <v>#N/A</v>
      </c>
      <c r="E152" s="53" t="e">
        <f t="shared" si="10"/>
        <v>#N/A</v>
      </c>
      <c r="F152" s="55" t="e">
        <f t="shared" si="11"/>
        <v>#N/A</v>
      </c>
      <c r="G152" s="19" t="e">
        <f t="shared" si="12"/>
        <v>#N/A</v>
      </c>
      <c r="H152" s="19"/>
      <c r="I152" s="19" t="e">
        <f>IF(OR(A36="No",D152=0)," ",D152)</f>
        <v>#N/A</v>
      </c>
      <c r="J152" s="5"/>
      <c r="K152" s="5" t="e">
        <f>IF(B152=" "," ",AVERAGE(B152,B150,B148,B146))</f>
        <v>#N/A</v>
      </c>
      <c r="L152" s="5"/>
      <c r="M152" s="5" t="e">
        <f>IF(C152=" "," ",AVERAGE(C152,C150,C148,C146))</f>
        <v>#N/A</v>
      </c>
      <c r="N152" s="5"/>
      <c r="O152" s="5" t="e">
        <f>IF(D152=" "," ",AVERAGE(D152,D150,D148,D146))</f>
        <v>#N/A</v>
      </c>
      <c r="P152" s="3" t="s">
        <v>38</v>
      </c>
      <c r="Q152" s="1"/>
      <c r="R152" s="1" t="e">
        <f t="shared" si="5"/>
        <v>#N/A</v>
      </c>
      <c r="T152" s="1" t="e">
        <f t="shared" si="6"/>
        <v>#N/A</v>
      </c>
      <c r="U152" s="12" t="e">
        <f t="shared" si="13"/>
        <v>#N/A</v>
      </c>
      <c r="V152" s="19"/>
      <c r="W152" s="19" t="e">
        <f>IF(OR(A39="No",U152=0)," ",U152)</f>
        <v>#N/A</v>
      </c>
      <c r="X152" s="5"/>
      <c r="Y152" s="5" t="e">
        <f>IF(B152=" "," ",AVERAGE(U152, U150, U148, U146))</f>
        <v>#N/A</v>
      </c>
    </row>
    <row r="153" spans="1:25" x14ac:dyDescent="0.3">
      <c r="A153" s="4" t="s">
        <v>39</v>
      </c>
      <c r="B153" s="8" t="e">
        <f t="shared" si="7"/>
        <v>#N/A</v>
      </c>
      <c r="C153" s="11" t="e">
        <f t="shared" si="8"/>
        <v>#N/A</v>
      </c>
      <c r="D153" s="26" t="e">
        <f t="shared" si="9"/>
        <v>#N/A</v>
      </c>
      <c r="E153" s="53" t="e">
        <f t="shared" si="10"/>
        <v>#N/A</v>
      </c>
      <c r="F153" s="55" t="e">
        <f t="shared" si="11"/>
        <v>#N/A</v>
      </c>
      <c r="G153" s="19" t="e">
        <f t="shared" si="12"/>
        <v>#N/A</v>
      </c>
      <c r="H153" s="19" t="e">
        <f>IF(OR(A36="No", D153=0)," ",D153)</f>
        <v>#N/A</v>
      </c>
      <c r="I153" s="19"/>
      <c r="J153" s="5" t="e">
        <f>IF(B153=" "," ",AVERAGE(B153,B151,B149,B147))</f>
        <v>#N/A</v>
      </c>
      <c r="K153" s="5"/>
      <c r="L153" s="5" t="e">
        <f>IF(C153=" "," ",AVERAGE(C153,C151,C149,C147))</f>
        <v>#N/A</v>
      </c>
      <c r="M153" s="5"/>
      <c r="N153" s="5" t="e">
        <f>IF(D153=" "," ",AVERAGE(D153,D151,D149,D147))</f>
        <v>#N/A</v>
      </c>
      <c r="O153" s="5"/>
      <c r="P153" s="3" t="s">
        <v>39</v>
      </c>
      <c r="Q153" s="1" t="e">
        <f t="shared" si="3"/>
        <v>#N/A</v>
      </c>
      <c r="S153" s="1" t="e">
        <f t="shared" si="4"/>
        <v>#N/A</v>
      </c>
      <c r="T153" s="1"/>
      <c r="U153" s="12" t="e">
        <f t="shared" si="13"/>
        <v>#N/A</v>
      </c>
      <c r="V153" s="19" t="e">
        <f>IF(OR(A39="No",U153=0)," ",U153)</f>
        <v>#N/A</v>
      </c>
      <c r="W153" s="19"/>
      <c r="X153" s="5" t="e">
        <f>IF(B153=" "," ",AVERAGE(U153,U151,U149,U147))</f>
        <v>#N/A</v>
      </c>
      <c r="Y153" s="5"/>
    </row>
    <row r="154" spans="1:25" x14ac:dyDescent="0.3">
      <c r="A154" s="4" t="s">
        <v>40</v>
      </c>
      <c r="B154" s="8" t="e">
        <f t="shared" si="7"/>
        <v>#N/A</v>
      </c>
      <c r="C154" s="11" t="e">
        <f t="shared" si="8"/>
        <v>#N/A</v>
      </c>
      <c r="D154" s="26" t="e">
        <f t="shared" si="9"/>
        <v>#N/A</v>
      </c>
      <c r="E154" s="53" t="e">
        <f t="shared" si="10"/>
        <v>#N/A</v>
      </c>
      <c r="F154" s="55" t="e">
        <f t="shared" si="11"/>
        <v>#N/A</v>
      </c>
      <c r="G154" s="19" t="e">
        <f t="shared" si="12"/>
        <v>#N/A</v>
      </c>
      <c r="H154" s="19"/>
      <c r="I154" s="19" t="e">
        <f>IF(OR(A36="No",D154=0)," ",D154)</f>
        <v>#N/A</v>
      </c>
      <c r="J154" s="5"/>
      <c r="K154" s="5" t="e">
        <f>IF(B154=" "," ",AVERAGE(B154,B152,B150,B148))</f>
        <v>#N/A</v>
      </c>
      <c r="L154" s="5"/>
      <c r="M154" s="5" t="e">
        <f>IF(C154=" "," ",AVERAGE(C154,C152,C150,C148))</f>
        <v>#N/A</v>
      </c>
      <c r="N154" s="5"/>
      <c r="O154" s="5" t="e">
        <f>IF(D154=" "," ",AVERAGE(D154,D152,D150,D148))</f>
        <v>#N/A</v>
      </c>
      <c r="P154" s="3" t="s">
        <v>40</v>
      </c>
      <c r="Q154" s="1"/>
      <c r="R154" s="1" t="e">
        <f t="shared" si="5"/>
        <v>#N/A</v>
      </c>
      <c r="T154" s="1" t="e">
        <f t="shared" si="6"/>
        <v>#N/A</v>
      </c>
      <c r="U154" s="12" t="e">
        <f t="shared" si="13"/>
        <v>#N/A</v>
      </c>
      <c r="V154" s="19"/>
      <c r="W154" s="19" t="e">
        <f>IF(OR(A39="No",U154=0)," ",U154)</f>
        <v>#N/A</v>
      </c>
      <c r="X154" s="5"/>
      <c r="Y154" s="5" t="e">
        <f>IF(B154=" "," ",AVERAGE(U154, U152, U150, U148))</f>
        <v>#N/A</v>
      </c>
    </row>
    <row r="155" spans="1:25" x14ac:dyDescent="0.3">
      <c r="A155" s="4" t="s">
        <v>41</v>
      </c>
      <c r="B155" s="8" t="e">
        <f t="shared" si="7"/>
        <v>#N/A</v>
      </c>
      <c r="C155" s="11" t="e">
        <f t="shared" si="8"/>
        <v>#N/A</v>
      </c>
      <c r="D155" s="26" t="e">
        <f t="shared" si="9"/>
        <v>#N/A</v>
      </c>
      <c r="E155" s="53" t="e">
        <f t="shared" si="10"/>
        <v>#N/A</v>
      </c>
      <c r="F155" s="55" t="e">
        <f t="shared" si="11"/>
        <v>#N/A</v>
      </c>
      <c r="G155" s="19" t="e">
        <f t="shared" si="12"/>
        <v>#N/A</v>
      </c>
      <c r="H155" s="19" t="e">
        <f>IF(OR(A36="No", D155=0)," ",D155)</f>
        <v>#N/A</v>
      </c>
      <c r="I155" s="19"/>
      <c r="J155" s="5" t="e">
        <f>IF(B155=" "," ",AVERAGE(B155,B153,B151,B149))</f>
        <v>#N/A</v>
      </c>
      <c r="K155" s="5"/>
      <c r="L155" s="5" t="e">
        <f>IF(C155=" "," ",AVERAGE(C155,C153,C151,C149))</f>
        <v>#N/A</v>
      </c>
      <c r="M155" s="5"/>
      <c r="N155" s="5" t="e">
        <f>IF(D155=" "," ",AVERAGE(D155,D153,D151,D149))</f>
        <v>#N/A</v>
      </c>
      <c r="O155" s="5"/>
      <c r="P155" s="3" t="s">
        <v>41</v>
      </c>
      <c r="Q155" s="1" t="e">
        <f t="shared" si="3"/>
        <v>#N/A</v>
      </c>
      <c r="S155" s="1" t="e">
        <f t="shared" si="4"/>
        <v>#N/A</v>
      </c>
      <c r="T155" s="1"/>
      <c r="U155" s="12" t="e">
        <f t="shared" si="13"/>
        <v>#N/A</v>
      </c>
      <c r="V155" s="19" t="e">
        <f>IF(OR(A39="No",U155=0)," ",U155)</f>
        <v>#N/A</v>
      </c>
      <c r="W155" s="19"/>
      <c r="X155" s="5" t="e">
        <f>IF(B155=" "," ",AVERAGE(U155,U153,U151,U149))</f>
        <v>#N/A</v>
      </c>
      <c r="Y155" s="5"/>
    </row>
    <row r="156" spans="1:25" x14ac:dyDescent="0.3">
      <c r="A156" s="4" t="s">
        <v>42</v>
      </c>
      <c r="B156" s="8" t="e">
        <f t="shared" si="7"/>
        <v>#N/A</v>
      </c>
      <c r="C156" s="11" t="e">
        <f t="shared" si="8"/>
        <v>#N/A</v>
      </c>
      <c r="D156" s="26" t="e">
        <f t="shared" si="9"/>
        <v>#N/A</v>
      </c>
      <c r="E156" s="53" t="e">
        <f t="shared" si="10"/>
        <v>#N/A</v>
      </c>
      <c r="F156" s="55" t="e">
        <f t="shared" si="11"/>
        <v>#N/A</v>
      </c>
      <c r="G156" s="19" t="e">
        <f t="shared" si="12"/>
        <v>#N/A</v>
      </c>
      <c r="H156" s="19"/>
      <c r="I156" s="19" t="e">
        <f>IF(OR(A36="No",D156=0)," ",D156)</f>
        <v>#N/A</v>
      </c>
      <c r="J156" s="5"/>
      <c r="K156" s="5" t="e">
        <f>IF(B156=" "," ",AVERAGE(B156,B154,B152,B150))</f>
        <v>#N/A</v>
      </c>
      <c r="L156" s="5"/>
      <c r="M156" s="5" t="e">
        <f>IF(C156=" "," ",AVERAGE(C156,C154,C152,C150))</f>
        <v>#N/A</v>
      </c>
      <c r="N156" s="5"/>
      <c r="O156" s="5" t="e">
        <f>IF(D156=" "," ",AVERAGE(D156,D154,D152,D150))</f>
        <v>#N/A</v>
      </c>
      <c r="P156" s="3" t="s">
        <v>42</v>
      </c>
      <c r="Q156" s="1"/>
      <c r="R156" s="1" t="e">
        <f t="shared" si="5"/>
        <v>#N/A</v>
      </c>
      <c r="T156" s="1" t="e">
        <f t="shared" si="6"/>
        <v>#N/A</v>
      </c>
      <c r="U156" s="12" t="e">
        <f t="shared" si="13"/>
        <v>#N/A</v>
      </c>
      <c r="V156" s="19"/>
      <c r="W156" s="19" t="e">
        <f>IF(OR(A39="No",U156=0)," ",U156)</f>
        <v>#N/A</v>
      </c>
      <c r="X156" s="5"/>
      <c r="Y156" s="5" t="e">
        <f>IF(B156=" "," ",AVERAGE(U156, U154, U152, U150))</f>
        <v>#N/A</v>
      </c>
    </row>
    <row r="157" spans="1:25" x14ac:dyDescent="0.3">
      <c r="A157" s="4" t="s">
        <v>43</v>
      </c>
      <c r="B157" s="8" t="e">
        <f>IF(N10=0,NA(),N10)</f>
        <v>#N/A</v>
      </c>
      <c r="C157" s="11" t="e">
        <f>IF(O10=0,NA(),O10)</f>
        <v>#N/A</v>
      </c>
      <c r="D157" s="26" t="e">
        <f>IF(P10=0,NA(),P10)</f>
        <v>#N/A</v>
      </c>
      <c r="E157" s="53" t="e">
        <f>IF(Q10=0,NA(),Q10)</f>
        <v>#N/A</v>
      </c>
      <c r="F157" s="55" t="e">
        <f>IF(R10=0,NA(),R10)</f>
        <v>#N/A</v>
      </c>
      <c r="G157" s="19" t="e">
        <f t="shared" si="12"/>
        <v>#N/A</v>
      </c>
      <c r="H157" s="19" t="e">
        <f>IF(OR(A36="No", D157=0)," ",D157)</f>
        <v>#N/A</v>
      </c>
      <c r="I157" s="19"/>
      <c r="J157" s="5" t="e">
        <f>IF(B157=" "," ",AVERAGE(B157,B155,B153,B151))</f>
        <v>#N/A</v>
      </c>
      <c r="K157" s="5"/>
      <c r="L157" s="5" t="e">
        <f>IF(C157=" "," ",AVERAGE(C157,C155,C153,C151))</f>
        <v>#N/A</v>
      </c>
      <c r="M157" s="5"/>
      <c r="N157" s="5" t="e">
        <f>IF(D157=" "," ",AVERAGE(D157,D155,D153,D151))</f>
        <v>#N/A</v>
      </c>
      <c r="O157" s="5"/>
      <c r="P157" s="3" t="s">
        <v>43</v>
      </c>
      <c r="Q157" s="1" t="e">
        <f t="shared" si="3"/>
        <v>#N/A</v>
      </c>
      <c r="S157" s="1" t="e">
        <f t="shared" si="4"/>
        <v>#N/A</v>
      </c>
      <c r="T157" s="1"/>
      <c r="U157" s="12" t="e">
        <f t="shared" si="13"/>
        <v>#N/A</v>
      </c>
      <c r="V157" s="19" t="e">
        <f>IF(OR(A39="No",U157=0)," ",U157)</f>
        <v>#N/A</v>
      </c>
      <c r="W157" s="19"/>
      <c r="X157" s="5" t="e">
        <f>IF(B157=" "," ",AVERAGE(U157,U155,U153,U151))</f>
        <v>#N/A</v>
      </c>
      <c r="Y157" s="5"/>
    </row>
    <row r="158" spans="1:25" x14ac:dyDescent="0.3">
      <c r="A158" s="4" t="s">
        <v>44</v>
      </c>
      <c r="B158" s="8" t="e">
        <f t="shared" ref="B158:B178" si="14">IF(N11=0,NA(),N11)</f>
        <v>#N/A</v>
      </c>
      <c r="C158" s="11" t="e">
        <f t="shared" ref="C158:C178" si="15">IF(O11=0,NA(),O11)</f>
        <v>#N/A</v>
      </c>
      <c r="D158" s="26" t="e">
        <f t="shared" ref="D158:D178" si="16">IF(P11=0,NA(),P11)</f>
        <v>#N/A</v>
      </c>
      <c r="E158" s="53" t="e">
        <f t="shared" ref="E158:E178" si="17">IF(Q11=0,NA(),Q11)</f>
        <v>#N/A</v>
      </c>
      <c r="F158" s="55" t="e">
        <f t="shared" ref="F158:F178" si="18">IF(R11=0,NA(),R11)</f>
        <v>#N/A</v>
      </c>
      <c r="G158" s="19" t="e">
        <f t="shared" si="12"/>
        <v>#N/A</v>
      </c>
      <c r="H158" s="19"/>
      <c r="I158" s="19" t="e">
        <f>IF(OR(A36="No",D158=0)," ",D158)</f>
        <v>#N/A</v>
      </c>
      <c r="J158" s="5"/>
      <c r="K158" s="5" t="e">
        <f>IF(B158=" "," ",AVERAGE(B158,B156,B154,B152))</f>
        <v>#N/A</v>
      </c>
      <c r="L158" s="5"/>
      <c r="M158" s="5" t="e">
        <f>IF(C158=" "," ",AVERAGE(C158,C156,C154,C152))</f>
        <v>#N/A</v>
      </c>
      <c r="N158" s="5"/>
      <c r="O158" s="5" t="e">
        <f>IF(D158=" "," ",AVERAGE(D158,D156,D154,D152))</f>
        <v>#N/A</v>
      </c>
      <c r="P158" s="3" t="s">
        <v>44</v>
      </c>
      <c r="Q158" s="1"/>
      <c r="R158" s="1" t="e">
        <f t="shared" si="5"/>
        <v>#N/A</v>
      </c>
      <c r="T158" s="1" t="e">
        <f t="shared" si="6"/>
        <v>#N/A</v>
      </c>
      <c r="U158" s="12" t="e">
        <f t="shared" si="13"/>
        <v>#N/A</v>
      </c>
      <c r="V158" s="19"/>
      <c r="W158" s="19" t="e">
        <f>IF(OR(A39="No",U158=0)," ",U158)</f>
        <v>#N/A</v>
      </c>
      <c r="X158" s="5"/>
      <c r="Y158" s="5" t="e">
        <f>IF(B158=" "," ",AVERAGE(U158, U156, U154, U152))</f>
        <v>#N/A</v>
      </c>
    </row>
    <row r="159" spans="1:25" x14ac:dyDescent="0.3">
      <c r="A159" s="4" t="s">
        <v>46</v>
      </c>
      <c r="B159" s="8" t="e">
        <f t="shared" si="14"/>
        <v>#N/A</v>
      </c>
      <c r="C159" s="11" t="e">
        <f t="shared" si="15"/>
        <v>#N/A</v>
      </c>
      <c r="D159" s="26" t="e">
        <f t="shared" si="16"/>
        <v>#N/A</v>
      </c>
      <c r="E159" s="53" t="e">
        <f t="shared" si="17"/>
        <v>#N/A</v>
      </c>
      <c r="F159" s="55" t="e">
        <f t="shared" si="18"/>
        <v>#N/A</v>
      </c>
      <c r="G159" s="19" t="e">
        <f t="shared" si="12"/>
        <v>#N/A</v>
      </c>
      <c r="H159" s="19" t="e">
        <f>IF(OR(A36="No", D159=0)," ",D159)</f>
        <v>#N/A</v>
      </c>
      <c r="I159" s="19"/>
      <c r="J159" s="5" t="e">
        <f>IF(B159=" "," ",AVERAGE(B159,B157,B155,B153))</f>
        <v>#N/A</v>
      </c>
      <c r="K159" s="5"/>
      <c r="L159" s="5" t="e">
        <f>IF(C159=" "," ",AVERAGE(C159,C157,C155,C153))</f>
        <v>#N/A</v>
      </c>
      <c r="M159" s="5"/>
      <c r="N159" s="5" t="e">
        <f>IF(D159=" "," ",AVERAGE(D159,D157,D155,D153))</f>
        <v>#N/A</v>
      </c>
      <c r="O159" s="5"/>
      <c r="P159" s="3" t="s">
        <v>46</v>
      </c>
      <c r="Q159" s="1" t="e">
        <f t="shared" si="3"/>
        <v>#N/A</v>
      </c>
      <c r="S159" s="1" t="e">
        <f t="shared" si="4"/>
        <v>#N/A</v>
      </c>
      <c r="T159" s="1"/>
      <c r="U159" s="12" t="e">
        <f t="shared" si="13"/>
        <v>#N/A</v>
      </c>
      <c r="V159" s="19" t="e">
        <f>IF(OR(A39="No",U159=0)," ",U159)</f>
        <v>#N/A</v>
      </c>
      <c r="W159" s="19"/>
      <c r="X159" s="5" t="e">
        <f>IF(B159=" "," ",AVERAGE(U159,U157,U155,U153))</f>
        <v>#N/A</v>
      </c>
      <c r="Y159" s="5"/>
    </row>
    <row r="160" spans="1:25" x14ac:dyDescent="0.3">
      <c r="A160" s="4" t="s">
        <v>47</v>
      </c>
      <c r="B160" s="8" t="e">
        <f t="shared" si="14"/>
        <v>#N/A</v>
      </c>
      <c r="C160" s="11" t="e">
        <f t="shared" si="15"/>
        <v>#N/A</v>
      </c>
      <c r="D160" s="26" t="e">
        <f t="shared" si="16"/>
        <v>#N/A</v>
      </c>
      <c r="E160" s="53" t="e">
        <f t="shared" si="17"/>
        <v>#N/A</v>
      </c>
      <c r="F160" s="55" t="e">
        <f t="shared" si="18"/>
        <v>#N/A</v>
      </c>
      <c r="G160" s="19" t="e">
        <f t="shared" si="12"/>
        <v>#N/A</v>
      </c>
      <c r="H160" s="19"/>
      <c r="I160" s="19" t="e">
        <f>IF(OR(A36="No",D160=0)," ",D160)</f>
        <v>#N/A</v>
      </c>
      <c r="J160" s="5"/>
      <c r="K160" s="5" t="e">
        <f>IF(B160=" "," ",AVERAGE(B160,B158,B156,B154))</f>
        <v>#N/A</v>
      </c>
      <c r="L160" s="5"/>
      <c r="M160" s="5" t="e">
        <f>IF(C160=" "," ",AVERAGE(C160,C158,C156,C154))</f>
        <v>#N/A</v>
      </c>
      <c r="N160" s="5"/>
      <c r="O160" s="5" t="e">
        <f>IF(D160=" "," ",AVERAGE(D160,D158,D156,D154))</f>
        <v>#N/A</v>
      </c>
      <c r="P160" s="3" t="s">
        <v>47</v>
      </c>
      <c r="Q160" s="1"/>
      <c r="R160" s="1" t="e">
        <f t="shared" si="5"/>
        <v>#N/A</v>
      </c>
      <c r="T160" s="1" t="e">
        <f t="shared" si="6"/>
        <v>#N/A</v>
      </c>
      <c r="U160" s="12" t="e">
        <f t="shared" si="13"/>
        <v>#N/A</v>
      </c>
      <c r="V160" s="19"/>
      <c r="W160" s="19" t="e">
        <f>IF(OR(A39="No",U160=0)," ",U160)</f>
        <v>#N/A</v>
      </c>
      <c r="X160" s="5"/>
      <c r="Y160" s="5" t="e">
        <f>IF(B160=" "," ",AVERAGE(U160, U158, U156, U154))</f>
        <v>#N/A</v>
      </c>
    </row>
    <row r="161" spans="1:25" x14ac:dyDescent="0.3">
      <c r="A161" s="4" t="s">
        <v>48</v>
      </c>
      <c r="B161" s="8" t="e">
        <f t="shared" si="14"/>
        <v>#N/A</v>
      </c>
      <c r="C161" s="11" t="e">
        <f t="shared" si="15"/>
        <v>#N/A</v>
      </c>
      <c r="D161" s="26" t="e">
        <f t="shared" si="16"/>
        <v>#N/A</v>
      </c>
      <c r="E161" s="53" t="e">
        <f t="shared" si="17"/>
        <v>#N/A</v>
      </c>
      <c r="F161" s="55" t="e">
        <f t="shared" si="18"/>
        <v>#N/A</v>
      </c>
      <c r="G161" s="19" t="e">
        <f t="shared" si="12"/>
        <v>#N/A</v>
      </c>
      <c r="H161" s="19" t="e">
        <f>IF(OR(A36="No", D161=0)," ",D161)</f>
        <v>#N/A</v>
      </c>
      <c r="I161" s="19"/>
      <c r="J161" s="5" t="e">
        <f>IF(B161=" "," ",AVERAGE(B161,B159,B157,B155))</f>
        <v>#N/A</v>
      </c>
      <c r="K161" s="5"/>
      <c r="L161" s="5" t="e">
        <f>IF(C161=" "," ",AVERAGE(C161,C159,C157,C155))</f>
        <v>#N/A</v>
      </c>
      <c r="M161" s="5"/>
      <c r="N161" s="5" t="e">
        <f>IF(D161=" "," ",AVERAGE(D161,D159,D157,D155))</f>
        <v>#N/A</v>
      </c>
      <c r="O161" s="5"/>
      <c r="P161" s="3" t="s">
        <v>48</v>
      </c>
      <c r="Q161" s="1" t="e">
        <f t="shared" si="3"/>
        <v>#N/A</v>
      </c>
      <c r="S161" s="1" t="e">
        <f t="shared" si="4"/>
        <v>#N/A</v>
      </c>
      <c r="T161" s="1"/>
      <c r="U161" s="12" t="e">
        <f t="shared" si="13"/>
        <v>#N/A</v>
      </c>
      <c r="V161" s="19" t="e">
        <f>IF(OR(A39="No",U161=0)," ",U161)</f>
        <v>#N/A</v>
      </c>
      <c r="W161" s="19"/>
      <c r="X161" s="5" t="e">
        <f>IF(B161=" "," ",AVERAGE(U161,U159,U157,U155))</f>
        <v>#N/A</v>
      </c>
      <c r="Y161" s="5"/>
    </row>
    <row r="162" spans="1:25" x14ac:dyDescent="0.3">
      <c r="A162" s="4" t="s">
        <v>49</v>
      </c>
      <c r="B162" s="8" t="e">
        <f t="shared" si="14"/>
        <v>#N/A</v>
      </c>
      <c r="C162" s="11" t="e">
        <f t="shared" si="15"/>
        <v>#N/A</v>
      </c>
      <c r="D162" s="26" t="e">
        <f t="shared" si="16"/>
        <v>#N/A</v>
      </c>
      <c r="E162" s="53" t="e">
        <f t="shared" si="17"/>
        <v>#N/A</v>
      </c>
      <c r="F162" s="55" t="e">
        <f t="shared" si="18"/>
        <v>#N/A</v>
      </c>
      <c r="G162" s="19" t="e">
        <f t="shared" si="12"/>
        <v>#N/A</v>
      </c>
      <c r="H162" s="19"/>
      <c r="I162" s="19" t="e">
        <f>IF(OR(A36="No",D162=0)," ",D162)</f>
        <v>#N/A</v>
      </c>
      <c r="J162" s="5"/>
      <c r="K162" s="5" t="e">
        <f>IF(B162=" "," ",AVERAGE(B162,B160,B158,B156))</f>
        <v>#N/A</v>
      </c>
      <c r="L162" s="5"/>
      <c r="M162" s="5" t="e">
        <f>IF(C162=" "," ",AVERAGE(C162,C160,C158,C156))</f>
        <v>#N/A</v>
      </c>
      <c r="N162" s="5"/>
      <c r="O162" s="5" t="e">
        <f>IF(D162=" "," ",AVERAGE(D162,D160,D158,D156))</f>
        <v>#N/A</v>
      </c>
      <c r="P162" s="3" t="s">
        <v>49</v>
      </c>
      <c r="Q162" s="1"/>
      <c r="R162" s="1" t="e">
        <f t="shared" si="5"/>
        <v>#N/A</v>
      </c>
      <c r="T162" s="1" t="e">
        <f t="shared" si="6"/>
        <v>#N/A</v>
      </c>
      <c r="U162" s="12" t="e">
        <f t="shared" si="13"/>
        <v>#N/A</v>
      </c>
      <c r="V162" s="19"/>
      <c r="W162" s="19" t="e">
        <f>IF(OR(A39="No",U162=0)," ",U162)</f>
        <v>#N/A</v>
      </c>
      <c r="X162" s="5"/>
      <c r="Y162" s="5" t="e">
        <f>IF(B162=" "," ",AVERAGE(U162, U160, U158, U156))</f>
        <v>#N/A</v>
      </c>
    </row>
    <row r="163" spans="1:25" x14ac:dyDescent="0.3">
      <c r="A163" s="4" t="s">
        <v>50</v>
      </c>
      <c r="B163" s="8" t="e">
        <f t="shared" si="14"/>
        <v>#N/A</v>
      </c>
      <c r="C163" s="11" t="e">
        <f t="shared" si="15"/>
        <v>#N/A</v>
      </c>
      <c r="D163" s="26" t="e">
        <f t="shared" si="16"/>
        <v>#N/A</v>
      </c>
      <c r="E163" s="53" t="e">
        <f t="shared" si="17"/>
        <v>#N/A</v>
      </c>
      <c r="F163" s="55" t="e">
        <f t="shared" si="18"/>
        <v>#N/A</v>
      </c>
      <c r="G163" s="19" t="e">
        <f t="shared" si="12"/>
        <v>#N/A</v>
      </c>
      <c r="H163" s="19" t="e">
        <f>IF(OR(A36="No", D163=0)," ",D163)</f>
        <v>#N/A</v>
      </c>
      <c r="I163" s="19"/>
      <c r="J163" s="5" t="e">
        <f>IF(B163=" "," ",AVERAGE(B163,B161,B159,B157))</f>
        <v>#N/A</v>
      </c>
      <c r="K163" s="5"/>
      <c r="L163" s="5" t="e">
        <f>IF(C163=" "," ",AVERAGE(C163,C161,C159,C157))</f>
        <v>#N/A</v>
      </c>
      <c r="M163" s="5"/>
      <c r="N163" s="5" t="e">
        <f>IF(D163=" "," ",AVERAGE(D163,D161,D159,D157))</f>
        <v>#N/A</v>
      </c>
      <c r="O163" s="5"/>
      <c r="P163" s="3" t="s">
        <v>50</v>
      </c>
      <c r="Q163" s="1" t="e">
        <f t="shared" si="3"/>
        <v>#N/A</v>
      </c>
      <c r="S163" s="1" t="e">
        <f t="shared" si="4"/>
        <v>#N/A</v>
      </c>
      <c r="T163" s="1"/>
      <c r="U163" s="12" t="e">
        <f t="shared" si="13"/>
        <v>#N/A</v>
      </c>
      <c r="V163" s="19" t="e">
        <f>IF(OR(A39="No",U163=0)," ",U163)</f>
        <v>#N/A</v>
      </c>
      <c r="W163" s="19"/>
      <c r="X163" s="5" t="e">
        <f>IF(B163=" "," ",AVERAGE(U163,U161,U159,U157))</f>
        <v>#N/A</v>
      </c>
      <c r="Y163" s="5"/>
    </row>
    <row r="164" spans="1:25" x14ac:dyDescent="0.3">
      <c r="A164" s="4" t="s">
        <v>51</v>
      </c>
      <c r="B164" s="8" t="e">
        <f t="shared" si="14"/>
        <v>#N/A</v>
      </c>
      <c r="C164" s="11" t="e">
        <f t="shared" si="15"/>
        <v>#N/A</v>
      </c>
      <c r="D164" s="26" t="e">
        <f t="shared" si="16"/>
        <v>#N/A</v>
      </c>
      <c r="E164" s="53" t="e">
        <f t="shared" si="17"/>
        <v>#N/A</v>
      </c>
      <c r="F164" s="55" t="e">
        <f t="shared" si="18"/>
        <v>#N/A</v>
      </c>
      <c r="G164" s="19" t="e">
        <f t="shared" si="12"/>
        <v>#N/A</v>
      </c>
      <c r="H164" s="19"/>
      <c r="I164" s="19" t="e">
        <f>IF(OR(A36="No",D164=0)," ",D164)</f>
        <v>#N/A</v>
      </c>
      <c r="J164" s="5"/>
      <c r="K164" s="5" t="e">
        <f>IF(B164=" "," ",AVERAGE(B164,B162,B160,B158))</f>
        <v>#N/A</v>
      </c>
      <c r="L164" s="5"/>
      <c r="M164" s="5" t="e">
        <f>IF(C164=" "," ",AVERAGE(C164,C162,C160,C158))</f>
        <v>#N/A</v>
      </c>
      <c r="N164" s="5"/>
      <c r="O164" s="5" t="e">
        <f>IF(D164=" "," ",AVERAGE(D164,D162,D160,D158))</f>
        <v>#N/A</v>
      </c>
      <c r="P164" s="3" t="s">
        <v>51</v>
      </c>
      <c r="Q164" s="1"/>
      <c r="R164" s="1" t="e">
        <f t="shared" si="5"/>
        <v>#N/A</v>
      </c>
      <c r="T164" s="1" t="e">
        <f t="shared" si="6"/>
        <v>#N/A</v>
      </c>
      <c r="U164" s="12" t="e">
        <f t="shared" si="13"/>
        <v>#N/A</v>
      </c>
      <c r="V164" s="19"/>
      <c r="W164" s="19" t="e">
        <f>IF(OR(A39="No",U164=0)," ",U164)</f>
        <v>#N/A</v>
      </c>
      <c r="X164" s="5"/>
      <c r="Y164" s="5" t="e">
        <f>IF(B164=" "," ",AVERAGE(U164, U162, U160, U158))</f>
        <v>#N/A</v>
      </c>
    </row>
    <row r="165" spans="1:25" x14ac:dyDescent="0.3">
      <c r="A165" s="4" t="s">
        <v>52</v>
      </c>
      <c r="B165" s="8" t="e">
        <f t="shared" si="14"/>
        <v>#N/A</v>
      </c>
      <c r="C165" s="11" t="e">
        <f t="shared" si="15"/>
        <v>#N/A</v>
      </c>
      <c r="D165" s="26" t="e">
        <f t="shared" si="16"/>
        <v>#N/A</v>
      </c>
      <c r="E165" s="53" t="e">
        <f t="shared" si="17"/>
        <v>#N/A</v>
      </c>
      <c r="F165" s="55" t="e">
        <f t="shared" si="18"/>
        <v>#N/A</v>
      </c>
      <c r="G165" s="19" t="e">
        <f t="shared" si="12"/>
        <v>#N/A</v>
      </c>
      <c r="H165" s="19" t="e">
        <f>IF(OR(A36="No", D165=0)," ",D165)</f>
        <v>#N/A</v>
      </c>
      <c r="I165" s="19"/>
      <c r="J165" s="5" t="e">
        <f>IF(B165=" "," ",AVERAGE(B165,B163,B161,B159))</f>
        <v>#N/A</v>
      </c>
      <c r="K165" s="5"/>
      <c r="L165" s="5" t="e">
        <f>IF(C165=" "," ",AVERAGE(C165,C163,C161,C159))</f>
        <v>#N/A</v>
      </c>
      <c r="M165" s="5"/>
      <c r="N165" s="5" t="e">
        <f>IF(D165=" "," ",AVERAGE(D165,D163,D161,D159))</f>
        <v>#N/A</v>
      </c>
      <c r="O165" s="5"/>
      <c r="P165" s="3" t="s">
        <v>52</v>
      </c>
      <c r="Q165" s="1" t="e">
        <f t="shared" si="3"/>
        <v>#N/A</v>
      </c>
      <c r="S165" s="1" t="e">
        <f t="shared" si="4"/>
        <v>#N/A</v>
      </c>
      <c r="T165" s="1"/>
      <c r="U165" s="12" t="e">
        <f t="shared" si="13"/>
        <v>#N/A</v>
      </c>
      <c r="V165" s="19" t="e">
        <f>IF(OR(A39="No",U165=0)," ",U165)</f>
        <v>#N/A</v>
      </c>
      <c r="W165" s="19"/>
      <c r="X165" s="5" t="e">
        <f>IF(B165=" "," ",AVERAGE(U165,U163,U161,U159))</f>
        <v>#N/A</v>
      </c>
      <c r="Y165" s="5"/>
    </row>
    <row r="166" spans="1:25" x14ac:dyDescent="0.3">
      <c r="A166" s="4" t="s">
        <v>53</v>
      </c>
      <c r="B166" s="8" t="e">
        <f t="shared" si="14"/>
        <v>#N/A</v>
      </c>
      <c r="C166" s="11" t="e">
        <f t="shared" si="15"/>
        <v>#N/A</v>
      </c>
      <c r="D166" s="26" t="e">
        <f t="shared" si="16"/>
        <v>#N/A</v>
      </c>
      <c r="E166" s="53" t="e">
        <f t="shared" si="17"/>
        <v>#N/A</v>
      </c>
      <c r="F166" s="55" t="e">
        <f t="shared" si="18"/>
        <v>#N/A</v>
      </c>
      <c r="G166" s="19" t="e">
        <f t="shared" si="12"/>
        <v>#N/A</v>
      </c>
      <c r="H166" s="19"/>
      <c r="I166" s="19" t="e">
        <f>IF(OR(A36="No",D166=0)," ",D166)</f>
        <v>#N/A</v>
      </c>
      <c r="J166" s="5"/>
      <c r="K166" s="5" t="e">
        <f>IF(B166=" "," ",AVERAGE(B166,B164,B162,B160))</f>
        <v>#N/A</v>
      </c>
      <c r="L166" s="5"/>
      <c r="M166" s="5" t="e">
        <f>IF(C166=" "," ",AVERAGE(C166,C164,C162,C160))</f>
        <v>#N/A</v>
      </c>
      <c r="N166" s="5"/>
      <c r="O166" s="5" t="e">
        <f>IF(D166=" "," ",AVERAGE(D166,D164,D162,D160))</f>
        <v>#N/A</v>
      </c>
      <c r="P166" s="3" t="s">
        <v>53</v>
      </c>
      <c r="Q166" s="1"/>
      <c r="R166" s="1" t="e">
        <f t="shared" si="5"/>
        <v>#N/A</v>
      </c>
      <c r="T166" s="1" t="e">
        <f t="shared" si="6"/>
        <v>#N/A</v>
      </c>
      <c r="U166" s="12" t="e">
        <f t="shared" si="13"/>
        <v>#N/A</v>
      </c>
      <c r="V166" s="19"/>
      <c r="W166" s="19" t="e">
        <f>IF(OR(A39="No",U166=0)," ",U166)</f>
        <v>#N/A</v>
      </c>
      <c r="X166" s="5"/>
      <c r="Y166" s="5" t="e">
        <f>IF(B166=" "," ",AVERAGE(U166, U164, U162, U160))</f>
        <v>#N/A</v>
      </c>
    </row>
    <row r="167" spans="1:25" x14ac:dyDescent="0.3">
      <c r="A167" s="4" t="s">
        <v>54</v>
      </c>
      <c r="B167" s="8" t="e">
        <f t="shared" si="14"/>
        <v>#N/A</v>
      </c>
      <c r="C167" s="11" t="e">
        <f t="shared" si="15"/>
        <v>#N/A</v>
      </c>
      <c r="D167" s="26" t="e">
        <f t="shared" si="16"/>
        <v>#N/A</v>
      </c>
      <c r="E167" s="53" t="e">
        <f t="shared" si="17"/>
        <v>#N/A</v>
      </c>
      <c r="F167" s="55" t="e">
        <f t="shared" si="18"/>
        <v>#N/A</v>
      </c>
      <c r="G167" s="19" t="e">
        <f t="shared" si="12"/>
        <v>#N/A</v>
      </c>
      <c r="H167" s="19" t="e">
        <f>IF(OR(A36="No", D167=0)," ",D167)</f>
        <v>#N/A</v>
      </c>
      <c r="I167" s="19"/>
      <c r="J167" s="5" t="e">
        <f>IF(B167=" "," ",AVERAGE(B167,B165,B163,B161))</f>
        <v>#N/A</v>
      </c>
      <c r="K167" s="5"/>
      <c r="L167" s="5" t="e">
        <f>IF(C167=" "," ",AVERAGE(C167,C165,C163,C161))</f>
        <v>#N/A</v>
      </c>
      <c r="M167" s="5"/>
      <c r="N167" s="5" t="e">
        <f>IF(D167=" "," ",AVERAGE(D167,D165,D163,D161))</f>
        <v>#N/A</v>
      </c>
      <c r="O167" s="5"/>
      <c r="P167" s="3" t="s">
        <v>54</v>
      </c>
      <c r="Q167" s="1" t="e">
        <f t="shared" si="3"/>
        <v>#N/A</v>
      </c>
      <c r="S167" s="1" t="e">
        <f t="shared" si="4"/>
        <v>#N/A</v>
      </c>
      <c r="T167" s="1"/>
      <c r="U167" s="12" t="e">
        <f t="shared" si="13"/>
        <v>#N/A</v>
      </c>
      <c r="V167" s="19" t="e">
        <f>IF(OR(A39="No",U167=0)," ",U167)</f>
        <v>#N/A</v>
      </c>
      <c r="W167" s="19"/>
      <c r="X167" s="5" t="e">
        <f>IF(B167=" "," ",AVERAGE(U167,U165,U163,U161))</f>
        <v>#N/A</v>
      </c>
      <c r="Y167" s="5"/>
    </row>
    <row r="168" spans="1:25" x14ac:dyDescent="0.3">
      <c r="A168" s="4" t="s">
        <v>55</v>
      </c>
      <c r="B168" s="8" t="e">
        <f t="shared" si="14"/>
        <v>#N/A</v>
      </c>
      <c r="C168" s="11" t="e">
        <f t="shared" si="15"/>
        <v>#N/A</v>
      </c>
      <c r="D168" s="26" t="e">
        <f t="shared" si="16"/>
        <v>#N/A</v>
      </c>
      <c r="E168" s="53" t="e">
        <f t="shared" si="17"/>
        <v>#N/A</v>
      </c>
      <c r="F168" s="55" t="e">
        <f t="shared" si="18"/>
        <v>#N/A</v>
      </c>
      <c r="G168" s="19" t="e">
        <f t="shared" si="12"/>
        <v>#N/A</v>
      </c>
      <c r="H168" s="19"/>
      <c r="I168" s="19" t="e">
        <f>IF(OR(A36="No",D168=0)," ",D168)</f>
        <v>#N/A</v>
      </c>
      <c r="J168" s="5"/>
      <c r="K168" s="5" t="e">
        <f>IF(B168=" "," ",AVERAGE(B168,B166,B164,B162))</f>
        <v>#N/A</v>
      </c>
      <c r="L168" s="5"/>
      <c r="M168" s="5" t="e">
        <f>IF(C168=" "," ",AVERAGE(C168,C166,C164,C162))</f>
        <v>#N/A</v>
      </c>
      <c r="N168" s="5"/>
      <c r="O168" s="5" t="e">
        <f>IF(D168=" "," ",AVERAGE(D168,D166,D164,D162))</f>
        <v>#N/A</v>
      </c>
      <c r="P168" s="3" t="s">
        <v>55</v>
      </c>
      <c r="Q168" s="1"/>
      <c r="R168" s="1" t="e">
        <f t="shared" si="5"/>
        <v>#N/A</v>
      </c>
      <c r="T168" s="1" t="e">
        <f t="shared" si="6"/>
        <v>#N/A</v>
      </c>
      <c r="U168" s="12" t="e">
        <f t="shared" si="13"/>
        <v>#N/A</v>
      </c>
      <c r="V168" s="19"/>
      <c r="W168" s="19" t="e">
        <f>IF(OR(A39="No",U168=0)," ",U168)</f>
        <v>#N/A</v>
      </c>
      <c r="X168" s="5"/>
      <c r="Y168" s="5" t="e">
        <f>IF(B168=" "," ",AVERAGE(U168, U166, U164, U162))</f>
        <v>#N/A</v>
      </c>
    </row>
    <row r="169" spans="1:25" x14ac:dyDescent="0.3">
      <c r="A169" s="4" t="s">
        <v>56</v>
      </c>
      <c r="B169" s="8" t="e">
        <f t="shared" si="14"/>
        <v>#N/A</v>
      </c>
      <c r="C169" s="11" t="e">
        <f t="shared" si="15"/>
        <v>#N/A</v>
      </c>
      <c r="D169" s="26" t="e">
        <f t="shared" si="16"/>
        <v>#N/A</v>
      </c>
      <c r="E169" s="53" t="e">
        <f t="shared" si="17"/>
        <v>#N/A</v>
      </c>
      <c r="F169" s="55" t="e">
        <f t="shared" si="18"/>
        <v>#N/A</v>
      </c>
      <c r="G169" s="19" t="e">
        <f t="shared" si="12"/>
        <v>#N/A</v>
      </c>
      <c r="H169" s="19" t="e">
        <f>IF(OR(A36="No", D169=0)," ",D169)</f>
        <v>#N/A</v>
      </c>
      <c r="I169" s="19"/>
      <c r="J169" s="5" t="e">
        <f>IF(B169=" "," ",AVERAGE(B169,B167,B165,B163))</f>
        <v>#N/A</v>
      </c>
      <c r="K169" s="5"/>
      <c r="L169" s="5" t="e">
        <f>IF(C169=" "," ",AVERAGE(C169,C167,C165,C163))</f>
        <v>#N/A</v>
      </c>
      <c r="M169" s="5"/>
      <c r="N169" s="5" t="e">
        <f>IF(D169=" "," ",AVERAGE(D169,D167,D165,D163))</f>
        <v>#N/A</v>
      </c>
      <c r="O169" s="5"/>
      <c r="P169" s="3" t="s">
        <v>56</v>
      </c>
      <c r="Q169" s="1" t="e">
        <f t="shared" si="3"/>
        <v>#N/A</v>
      </c>
      <c r="S169" s="1" t="e">
        <f t="shared" si="4"/>
        <v>#N/A</v>
      </c>
      <c r="T169" s="1"/>
      <c r="U169" s="12" t="e">
        <f t="shared" si="13"/>
        <v>#N/A</v>
      </c>
      <c r="V169" s="19" t="e">
        <f>IF(OR(A39="No",U169=0)," ",U169)</f>
        <v>#N/A</v>
      </c>
      <c r="W169" s="19"/>
      <c r="X169" s="5" t="e">
        <f>IF(B169=" "," ",AVERAGE(U169,U167,U165,U163))</f>
        <v>#N/A</v>
      </c>
      <c r="Y169" s="5"/>
    </row>
    <row r="170" spans="1:25" x14ac:dyDescent="0.3">
      <c r="A170" s="4" t="s">
        <v>57</v>
      </c>
      <c r="B170" s="8" t="e">
        <f t="shared" si="14"/>
        <v>#N/A</v>
      </c>
      <c r="C170" s="11" t="e">
        <f t="shared" si="15"/>
        <v>#N/A</v>
      </c>
      <c r="D170" s="26" t="e">
        <f t="shared" si="16"/>
        <v>#N/A</v>
      </c>
      <c r="E170" s="53" t="e">
        <f t="shared" si="17"/>
        <v>#N/A</v>
      </c>
      <c r="F170" s="55" t="e">
        <f t="shared" si="18"/>
        <v>#N/A</v>
      </c>
      <c r="G170" s="19" t="e">
        <f t="shared" si="12"/>
        <v>#N/A</v>
      </c>
      <c r="H170" s="19"/>
      <c r="I170" s="19" t="e">
        <f>IF(OR(A36="No",D170=0)," ",D170)</f>
        <v>#N/A</v>
      </c>
      <c r="J170" s="5"/>
      <c r="K170" s="5" t="e">
        <f>IF(B170=" "," ",AVERAGE(B170,B168,B166,B164))</f>
        <v>#N/A</v>
      </c>
      <c r="L170" s="5"/>
      <c r="M170" s="5" t="e">
        <f>IF(C170=" "," ",AVERAGE(C170,C168,C166,C164))</f>
        <v>#N/A</v>
      </c>
      <c r="N170" s="5"/>
      <c r="O170" s="5" t="e">
        <f>IF(D170=" "," ",AVERAGE(D170,D168,D166,D164))</f>
        <v>#N/A</v>
      </c>
      <c r="P170" s="3" t="s">
        <v>57</v>
      </c>
      <c r="Q170" s="1"/>
      <c r="R170" s="1" t="e">
        <f t="shared" si="5"/>
        <v>#N/A</v>
      </c>
      <c r="T170" s="1" t="e">
        <f t="shared" si="6"/>
        <v>#N/A</v>
      </c>
      <c r="U170" s="12" t="e">
        <f t="shared" si="13"/>
        <v>#N/A</v>
      </c>
      <c r="V170" s="19"/>
      <c r="W170" s="19" t="e">
        <f>IF(OR(A39="No",U170=0)," ",U170)</f>
        <v>#N/A</v>
      </c>
      <c r="X170" s="5"/>
      <c r="Y170" s="5" t="e">
        <f>IF(B170=" "," ",AVERAGE(U170, U168, U166, U164))</f>
        <v>#N/A</v>
      </c>
    </row>
    <row r="171" spans="1:25" x14ac:dyDescent="0.3">
      <c r="A171" s="4" t="s">
        <v>58</v>
      </c>
      <c r="B171" s="8" t="e">
        <f t="shared" si="14"/>
        <v>#N/A</v>
      </c>
      <c r="C171" s="11" t="e">
        <f t="shared" si="15"/>
        <v>#N/A</v>
      </c>
      <c r="D171" s="26" t="e">
        <f t="shared" si="16"/>
        <v>#N/A</v>
      </c>
      <c r="E171" s="53" t="e">
        <f t="shared" si="17"/>
        <v>#N/A</v>
      </c>
      <c r="F171" s="55" t="e">
        <f t="shared" si="18"/>
        <v>#N/A</v>
      </c>
      <c r="G171" s="19" t="e">
        <f t="shared" si="12"/>
        <v>#N/A</v>
      </c>
      <c r="H171" s="19" t="e">
        <f>IF(OR(A36="No", D171=0)," ",D171)</f>
        <v>#N/A</v>
      </c>
      <c r="I171" s="19"/>
      <c r="J171" s="5" t="e">
        <f>IF(B171=" "," ",AVERAGE(B171,B169,B167,B165))</f>
        <v>#N/A</v>
      </c>
      <c r="K171" s="5"/>
      <c r="L171" s="5" t="e">
        <f>IF(C171=" "," ",AVERAGE(C171,C169,C167,C165))</f>
        <v>#N/A</v>
      </c>
      <c r="M171" s="5"/>
      <c r="N171" s="5" t="e">
        <f>IF(D171=" "," ",AVERAGE(D171,D169,D167,D165))</f>
        <v>#N/A</v>
      </c>
      <c r="O171" s="5"/>
      <c r="P171" s="3" t="s">
        <v>58</v>
      </c>
      <c r="Q171" s="1" t="e">
        <f t="shared" si="3"/>
        <v>#N/A</v>
      </c>
      <c r="S171" s="1" t="e">
        <f t="shared" si="4"/>
        <v>#N/A</v>
      </c>
      <c r="T171" s="1"/>
      <c r="U171" s="12" t="e">
        <f t="shared" si="13"/>
        <v>#N/A</v>
      </c>
      <c r="V171" s="19" t="e">
        <f>IF(OR(A39="No",U171=0)," ",U171)</f>
        <v>#N/A</v>
      </c>
      <c r="W171" s="19"/>
      <c r="X171" s="5" t="e">
        <f>IF(B171=" "," ",AVERAGE(U171,U169,U167,U165))</f>
        <v>#N/A</v>
      </c>
      <c r="Y171" s="5"/>
    </row>
    <row r="172" spans="1:25" x14ac:dyDescent="0.3">
      <c r="A172" s="4" t="s">
        <v>59</v>
      </c>
      <c r="B172" s="8" t="e">
        <f t="shared" si="14"/>
        <v>#N/A</v>
      </c>
      <c r="C172" s="11" t="e">
        <f t="shared" si="15"/>
        <v>#N/A</v>
      </c>
      <c r="D172" s="26" t="e">
        <f t="shared" si="16"/>
        <v>#N/A</v>
      </c>
      <c r="E172" s="53" t="e">
        <f t="shared" si="17"/>
        <v>#N/A</v>
      </c>
      <c r="F172" s="55" t="e">
        <f t="shared" si="18"/>
        <v>#N/A</v>
      </c>
      <c r="G172" s="19" t="e">
        <f t="shared" si="12"/>
        <v>#N/A</v>
      </c>
      <c r="H172" s="19"/>
      <c r="I172" s="19" t="e">
        <f>IF(OR(A36="No",D172=0)," ",D172)</f>
        <v>#N/A</v>
      </c>
      <c r="J172" s="5"/>
      <c r="K172" s="5" t="e">
        <f>IF(B172=" "," ",AVERAGE(B172,B170,B168,B166))</f>
        <v>#N/A</v>
      </c>
      <c r="L172" s="5"/>
      <c r="M172" s="5" t="e">
        <f>IF(C172=" "," ",AVERAGE(C172,C170,C168,C166))</f>
        <v>#N/A</v>
      </c>
      <c r="N172" s="5"/>
      <c r="O172" s="5" t="e">
        <f>IF(D172=" "," ",AVERAGE(D172,D170,D168,D166))</f>
        <v>#N/A</v>
      </c>
      <c r="P172" s="3" t="s">
        <v>59</v>
      </c>
      <c r="Q172" s="1"/>
      <c r="R172" s="1" t="e">
        <f t="shared" si="5"/>
        <v>#N/A</v>
      </c>
      <c r="T172" s="1" t="e">
        <f t="shared" si="6"/>
        <v>#N/A</v>
      </c>
      <c r="U172" s="12" t="e">
        <f t="shared" si="13"/>
        <v>#N/A</v>
      </c>
      <c r="V172" s="19"/>
      <c r="W172" s="19" t="e">
        <f>IF(OR(A39="No",U172=0)," ",U172)</f>
        <v>#N/A</v>
      </c>
      <c r="X172" s="5"/>
      <c r="Y172" s="5" t="e">
        <f>IF(B172=" "," ",AVERAGE(U172, U170, U168, U166))</f>
        <v>#N/A</v>
      </c>
    </row>
    <row r="173" spans="1:25" x14ac:dyDescent="0.3">
      <c r="A173" s="4" t="s">
        <v>60</v>
      </c>
      <c r="B173" s="8" t="e">
        <f t="shared" si="14"/>
        <v>#N/A</v>
      </c>
      <c r="C173" s="11" t="e">
        <f t="shared" si="15"/>
        <v>#N/A</v>
      </c>
      <c r="D173" s="26" t="e">
        <f t="shared" si="16"/>
        <v>#N/A</v>
      </c>
      <c r="E173" s="53" t="e">
        <f t="shared" si="17"/>
        <v>#N/A</v>
      </c>
      <c r="F173" s="55" t="e">
        <f t="shared" si="18"/>
        <v>#N/A</v>
      </c>
      <c r="G173" s="19" t="e">
        <f t="shared" si="12"/>
        <v>#N/A</v>
      </c>
      <c r="H173" s="19" t="e">
        <f>IF(OR(A36="No", D173=0)," ",D173)</f>
        <v>#N/A</v>
      </c>
      <c r="I173" s="19"/>
      <c r="J173" s="5" t="e">
        <f>IF(B173=" "," ",AVERAGE(B173,B171,B169,B167))</f>
        <v>#N/A</v>
      </c>
      <c r="K173" s="5"/>
      <c r="L173" s="5" t="e">
        <f>IF(C173=" "," ",AVERAGE(C173,C171,C169,C167))</f>
        <v>#N/A</v>
      </c>
      <c r="M173" s="5"/>
      <c r="N173" s="5" t="e">
        <f>IF(D173=" "," ",AVERAGE(D173,D171,D169,D167))</f>
        <v>#N/A</v>
      </c>
      <c r="O173" s="5"/>
      <c r="P173" s="3" t="s">
        <v>60</v>
      </c>
      <c r="Q173" s="1" t="e">
        <f t="shared" si="3"/>
        <v>#N/A</v>
      </c>
      <c r="S173" s="1" t="e">
        <f t="shared" si="4"/>
        <v>#N/A</v>
      </c>
      <c r="T173" s="1"/>
      <c r="U173" s="12" t="e">
        <f t="shared" si="13"/>
        <v>#N/A</v>
      </c>
      <c r="V173" s="19" t="e">
        <f>IF(OR(A39="No",U173=0)," ",U173)</f>
        <v>#N/A</v>
      </c>
      <c r="W173" s="19"/>
      <c r="X173" s="5" t="e">
        <f>IF(B173=" "," ",AVERAGE(U173,U171,U169,U167))</f>
        <v>#N/A</v>
      </c>
      <c r="Y173" s="5"/>
    </row>
    <row r="174" spans="1:25" x14ac:dyDescent="0.3">
      <c r="A174" s="4" t="s">
        <v>61</v>
      </c>
      <c r="B174" s="8" t="e">
        <f t="shared" si="14"/>
        <v>#N/A</v>
      </c>
      <c r="C174" s="11" t="e">
        <f t="shared" si="15"/>
        <v>#N/A</v>
      </c>
      <c r="D174" s="26" t="e">
        <f t="shared" si="16"/>
        <v>#N/A</v>
      </c>
      <c r="E174" s="53" t="e">
        <f t="shared" si="17"/>
        <v>#N/A</v>
      </c>
      <c r="F174" s="55" t="e">
        <f t="shared" si="18"/>
        <v>#N/A</v>
      </c>
      <c r="G174" s="19" t="e">
        <f t="shared" si="12"/>
        <v>#N/A</v>
      </c>
      <c r="H174" s="19"/>
      <c r="I174" s="19" t="e">
        <f>IF(OR(A36="No",D174=0)," ",D174)</f>
        <v>#N/A</v>
      </c>
      <c r="J174" s="5"/>
      <c r="K174" s="5" t="e">
        <f>IF(B174=" "," ",AVERAGE(B174,B172,B170,B168))</f>
        <v>#N/A</v>
      </c>
      <c r="L174" s="5"/>
      <c r="M174" s="5" t="e">
        <f>IF(C174=" "," ",AVERAGE(C174,C172,C170,C168))</f>
        <v>#N/A</v>
      </c>
      <c r="N174" s="5"/>
      <c r="O174" s="5" t="e">
        <f>IF(D174=" "," ",AVERAGE(D174,D172,D170,D168))</f>
        <v>#N/A</v>
      </c>
      <c r="P174" s="3" t="s">
        <v>61</v>
      </c>
      <c r="Q174" s="1"/>
      <c r="R174" s="1" t="e">
        <f t="shared" si="5"/>
        <v>#N/A</v>
      </c>
      <c r="T174" s="1" t="e">
        <f t="shared" si="6"/>
        <v>#N/A</v>
      </c>
      <c r="U174" s="12" t="e">
        <f t="shared" si="13"/>
        <v>#N/A</v>
      </c>
      <c r="V174" s="19"/>
      <c r="W174" s="19" t="e">
        <f>IF(OR(A39="No",U174=0)," ",U174)</f>
        <v>#N/A</v>
      </c>
      <c r="X174" s="5"/>
      <c r="Y174" s="5" t="e">
        <f>IF(B174=" "," ",AVERAGE(U174, U172, U170, U168))</f>
        <v>#N/A</v>
      </c>
    </row>
    <row r="175" spans="1:25" x14ac:dyDescent="0.3">
      <c r="A175" s="4" t="s">
        <v>62</v>
      </c>
      <c r="B175" s="8" t="e">
        <f t="shared" si="14"/>
        <v>#N/A</v>
      </c>
      <c r="C175" s="11" t="e">
        <f t="shared" si="15"/>
        <v>#N/A</v>
      </c>
      <c r="D175" s="26" t="e">
        <f t="shared" si="16"/>
        <v>#N/A</v>
      </c>
      <c r="E175" s="53" t="e">
        <f t="shared" si="17"/>
        <v>#N/A</v>
      </c>
      <c r="F175" s="55" t="e">
        <f t="shared" si="18"/>
        <v>#N/A</v>
      </c>
      <c r="G175" s="19" t="e">
        <f t="shared" si="12"/>
        <v>#N/A</v>
      </c>
      <c r="H175" s="19" t="e">
        <f>IF(OR(A36="No", D175=0)," ",D175)</f>
        <v>#N/A</v>
      </c>
      <c r="I175" s="19"/>
      <c r="J175" s="5" t="e">
        <f>IF(B175=" "," ",AVERAGE(B175,B173,B171,B169))</f>
        <v>#N/A</v>
      </c>
      <c r="K175" s="5"/>
      <c r="L175" s="5" t="e">
        <f>IF(C175=" "," ",AVERAGE(C175,C173,C171,C169))</f>
        <v>#N/A</v>
      </c>
      <c r="M175" s="5"/>
      <c r="N175" s="5" t="e">
        <f>IF(D175=" "," ",AVERAGE(D175,D173,D171,D169))</f>
        <v>#N/A</v>
      </c>
      <c r="O175" s="5"/>
      <c r="P175" s="3" t="s">
        <v>62</v>
      </c>
      <c r="Q175" s="1" t="e">
        <f t="shared" si="3"/>
        <v>#N/A</v>
      </c>
      <c r="S175" s="1" t="e">
        <f t="shared" si="4"/>
        <v>#N/A</v>
      </c>
      <c r="T175" s="1"/>
      <c r="U175" s="12" t="e">
        <f t="shared" si="13"/>
        <v>#N/A</v>
      </c>
      <c r="V175" s="19" t="e">
        <f>IF(OR(A39="No",U175=0)," ",U175)</f>
        <v>#N/A</v>
      </c>
      <c r="W175" s="19"/>
      <c r="X175" s="5" t="e">
        <f>IF(B175=" "," ",AVERAGE(U175,U173,U171,U169))</f>
        <v>#N/A</v>
      </c>
      <c r="Y175" s="5"/>
    </row>
    <row r="176" spans="1:25" x14ac:dyDescent="0.3">
      <c r="A176" s="4" t="s">
        <v>63</v>
      </c>
      <c r="B176" s="8" t="e">
        <f t="shared" si="14"/>
        <v>#N/A</v>
      </c>
      <c r="C176" s="11" t="e">
        <f t="shared" si="15"/>
        <v>#N/A</v>
      </c>
      <c r="D176" s="26" t="e">
        <f t="shared" si="16"/>
        <v>#N/A</v>
      </c>
      <c r="E176" s="53" t="e">
        <f t="shared" si="17"/>
        <v>#N/A</v>
      </c>
      <c r="F176" s="55" t="e">
        <f t="shared" si="18"/>
        <v>#N/A</v>
      </c>
      <c r="G176" s="19" t="e">
        <f t="shared" si="12"/>
        <v>#N/A</v>
      </c>
      <c r="H176" s="19"/>
      <c r="I176" s="19" t="e">
        <f>IF(OR(A36="No",D176=0)," ",D176)</f>
        <v>#N/A</v>
      </c>
      <c r="J176" s="5"/>
      <c r="K176" s="5" t="e">
        <f>IF(B176=" "," ",AVERAGE(B176,B174,B172,B170))</f>
        <v>#N/A</v>
      </c>
      <c r="L176" s="5"/>
      <c r="M176" s="5" t="e">
        <f>IF(C176=" "," ",AVERAGE(C176,C174,C172,C170))</f>
        <v>#N/A</v>
      </c>
      <c r="N176" s="5"/>
      <c r="O176" s="5" t="e">
        <f>IF(D176=" "," ",AVERAGE(D176,D174,D172,D170))</f>
        <v>#N/A</v>
      </c>
      <c r="P176" s="3" t="s">
        <v>63</v>
      </c>
      <c r="Q176" s="1"/>
      <c r="R176" s="1" t="e">
        <f t="shared" si="5"/>
        <v>#N/A</v>
      </c>
      <c r="T176" s="1" t="e">
        <f t="shared" si="6"/>
        <v>#N/A</v>
      </c>
      <c r="U176" s="12" t="e">
        <f t="shared" si="13"/>
        <v>#N/A</v>
      </c>
      <c r="V176" s="19"/>
      <c r="W176" s="19" t="e">
        <f>IF(OR(A39="No",U176=0)," ",U176)</f>
        <v>#N/A</v>
      </c>
      <c r="X176" s="5"/>
      <c r="Y176" s="5" t="e">
        <f>IF(B176=" "," ",AVERAGE(U176, U174, U172, U170))</f>
        <v>#N/A</v>
      </c>
    </row>
    <row r="177" spans="1:25" x14ac:dyDescent="0.3">
      <c r="A177" s="4" t="s">
        <v>64</v>
      </c>
      <c r="B177" s="8" t="e">
        <f t="shared" si="14"/>
        <v>#N/A</v>
      </c>
      <c r="C177" s="11" t="e">
        <f t="shared" si="15"/>
        <v>#N/A</v>
      </c>
      <c r="D177" s="26" t="e">
        <f t="shared" si="16"/>
        <v>#N/A</v>
      </c>
      <c r="E177" s="53" t="e">
        <f t="shared" si="17"/>
        <v>#N/A</v>
      </c>
      <c r="F177" s="55" t="e">
        <f t="shared" si="18"/>
        <v>#N/A</v>
      </c>
      <c r="G177" s="19" t="e">
        <f t="shared" si="12"/>
        <v>#N/A</v>
      </c>
      <c r="H177" s="19" t="e">
        <f>IF(OR(A36="No", D177=0)," ",D177)</f>
        <v>#N/A</v>
      </c>
      <c r="I177" s="19"/>
      <c r="J177" s="5" t="e">
        <f>IF(B177=" "," ",AVERAGE(B177,B175,B173,B171))</f>
        <v>#N/A</v>
      </c>
      <c r="K177" s="5"/>
      <c r="L177" s="5" t="e">
        <f>IF(C177=" "," ",AVERAGE(C177,C175,C173,C171))</f>
        <v>#N/A</v>
      </c>
      <c r="M177" s="5"/>
      <c r="N177" s="5" t="e">
        <f>IF(D177=" "," ",AVERAGE(D177,D175,D173,D171))</f>
        <v>#N/A</v>
      </c>
      <c r="O177" s="5"/>
      <c r="P177" s="3" t="s">
        <v>64</v>
      </c>
      <c r="Q177" s="1" t="e">
        <f t="shared" si="3"/>
        <v>#N/A</v>
      </c>
      <c r="S177" s="1" t="e">
        <f t="shared" si="4"/>
        <v>#N/A</v>
      </c>
      <c r="T177" s="1"/>
      <c r="U177" s="12" t="e">
        <f t="shared" si="13"/>
        <v>#N/A</v>
      </c>
      <c r="V177" s="19" t="e">
        <f>IF(OR(A39="No",U177=0)," ",U177)</f>
        <v>#N/A</v>
      </c>
      <c r="W177" s="19"/>
      <c r="X177" s="5" t="e">
        <f>IF(B177=" "," ",AVERAGE(U177,U175,U173,U171))</f>
        <v>#N/A</v>
      </c>
      <c r="Y177" s="5"/>
    </row>
    <row r="178" spans="1:25" x14ac:dyDescent="0.3">
      <c r="A178" s="4" t="s">
        <v>65</v>
      </c>
      <c r="B178" s="8" t="e">
        <f t="shared" si="14"/>
        <v>#N/A</v>
      </c>
      <c r="C178" s="11" t="e">
        <f t="shared" si="15"/>
        <v>#N/A</v>
      </c>
      <c r="D178" s="26" t="e">
        <f t="shared" si="16"/>
        <v>#N/A</v>
      </c>
      <c r="E178" s="53" t="e">
        <f t="shared" si="17"/>
        <v>#N/A</v>
      </c>
      <c r="F178" s="55" t="e">
        <f t="shared" si="18"/>
        <v>#N/A</v>
      </c>
      <c r="G178" s="19" t="e">
        <f t="shared" si="12"/>
        <v>#N/A</v>
      </c>
      <c r="H178" s="19"/>
      <c r="I178" s="19" t="e">
        <f>IF(OR(A36="No",D178=0)," ",D178)</f>
        <v>#N/A</v>
      </c>
      <c r="J178" s="5"/>
      <c r="K178" s="5" t="e">
        <f>IF(B178=" "," ",AVERAGE(B178,B176,B174,B172))</f>
        <v>#N/A</v>
      </c>
      <c r="L178" s="5"/>
      <c r="M178" s="5" t="e">
        <f>IF(C178=" "," ",AVERAGE(C178,C176,C174,C172))</f>
        <v>#N/A</v>
      </c>
      <c r="N178" s="5"/>
      <c r="O178" s="5" t="e">
        <f>IF(D178=" "," ",AVERAGE(D178,D176,D174,D172))</f>
        <v>#N/A</v>
      </c>
      <c r="P178" s="3" t="s">
        <v>65</v>
      </c>
      <c r="Q178" s="1"/>
      <c r="R178" s="1" t="e">
        <f t="shared" si="5"/>
        <v>#N/A</v>
      </c>
      <c r="T178" s="1" t="e">
        <f t="shared" si="6"/>
        <v>#N/A</v>
      </c>
      <c r="U178" s="12" t="e">
        <f t="shared" si="13"/>
        <v>#N/A</v>
      </c>
      <c r="V178" s="19"/>
      <c r="W178" s="19" t="e">
        <f>IF(OR(A39="No",U178=0)," ",U178)</f>
        <v>#N/A</v>
      </c>
      <c r="X178" s="5"/>
      <c r="Y178" s="5" t="e">
        <f>IF(B178=" "," ",AVERAGE(U178, U176, U174, U172))</f>
        <v>#N/A</v>
      </c>
    </row>
    <row r="180" spans="1:25" x14ac:dyDescent="0.3">
      <c r="T180" s="1"/>
      <c r="U180" s="12"/>
      <c r="V180" s="19"/>
      <c r="W180" s="19"/>
      <c r="X180" s="5"/>
      <c r="Y180" s="5"/>
    </row>
    <row r="181" spans="1:25" ht="18" x14ac:dyDescent="0.35">
      <c r="B181" s="6"/>
      <c r="C181" s="9"/>
      <c r="D181" s="24"/>
      <c r="E181" s="53" t="s">
        <v>105</v>
      </c>
      <c r="F181" s="24"/>
      <c r="G181" s="87" t="s">
        <v>124</v>
      </c>
      <c r="H181" s="18"/>
      <c r="I181" s="18"/>
      <c r="N181" s="1"/>
      <c r="O181" s="1"/>
      <c r="P181" s="2"/>
      <c r="Q181" s="16"/>
      <c r="R181" s="16"/>
      <c r="S181" s="16"/>
      <c r="T181" s="16"/>
      <c r="U181" s="18"/>
      <c r="V181" s="18"/>
      <c r="W181" s="18"/>
      <c r="X181" s="1"/>
      <c r="Y181" s="1"/>
    </row>
    <row r="182" spans="1:25" x14ac:dyDescent="0.3">
      <c r="A182" s="2" t="s">
        <v>45</v>
      </c>
      <c r="B182" s="7" t="s">
        <v>0</v>
      </c>
      <c r="C182" s="10" t="s">
        <v>1</v>
      </c>
      <c r="D182" s="25" t="s">
        <v>66</v>
      </c>
      <c r="E182" s="53" t="s">
        <v>103</v>
      </c>
      <c r="F182" s="55" t="s">
        <v>102</v>
      </c>
      <c r="G182" s="87" t="s">
        <v>125</v>
      </c>
      <c r="H182" s="18"/>
      <c r="I182" s="18"/>
      <c r="J182" s="5"/>
      <c r="K182" s="5"/>
      <c r="L182" s="5"/>
      <c r="M182" s="5"/>
      <c r="N182" s="5"/>
      <c r="O182" s="5"/>
      <c r="P182" s="2"/>
      <c r="Q182" s="18"/>
      <c r="R182" s="18"/>
      <c r="S182" s="18"/>
      <c r="T182" s="18"/>
      <c r="U182" s="14"/>
      <c r="V182" s="18"/>
      <c r="W182" s="18"/>
      <c r="X182" s="1"/>
      <c r="Y182" s="1"/>
    </row>
    <row r="183" spans="1:25" x14ac:dyDescent="0.3">
      <c r="A183" s="3" t="s">
        <v>3</v>
      </c>
      <c r="B183" s="105" t="str">
        <f>IF(B10=0," ",B10)</f>
        <v xml:space="preserve"> </v>
      </c>
      <c r="C183" s="106" t="str">
        <f>IF(C10=0," ",C10)</f>
        <v xml:space="preserve"> </v>
      </c>
      <c r="D183" s="107" t="str">
        <f>IF(D10=0," ",D10)</f>
        <v xml:space="preserve"> </v>
      </c>
      <c r="E183" s="108" t="str">
        <f>IF(E10=0," ",E10)</f>
        <v xml:space="preserve"> </v>
      </c>
      <c r="F183" s="109" t="str">
        <f>IF(F10=0," ",F10)</f>
        <v xml:space="preserve"> </v>
      </c>
      <c r="G183" s="110" t="str">
        <f>IF(B10=0," ",B10-C10)</f>
        <v xml:space="preserve"> </v>
      </c>
      <c r="H183" s="19"/>
      <c r="I183" s="19"/>
      <c r="J183" s="5"/>
      <c r="K183" s="5"/>
      <c r="L183" s="5"/>
      <c r="M183" s="5"/>
      <c r="N183" s="5"/>
      <c r="O183" s="5"/>
      <c r="P183" s="3"/>
      <c r="Q183" s="1"/>
      <c r="T183" s="1"/>
      <c r="U183" s="12"/>
      <c r="V183" s="19"/>
      <c r="W183" s="19"/>
      <c r="X183" s="5"/>
      <c r="Y183" s="5"/>
    </row>
    <row r="184" spans="1:25" x14ac:dyDescent="0.3">
      <c r="A184" s="3" t="s">
        <v>4</v>
      </c>
      <c r="B184" s="105" t="str">
        <f t="shared" ref="B184:C202" si="19">IF(B11=0," ",B11)</f>
        <v xml:space="preserve"> </v>
      </c>
      <c r="C184" s="106" t="str">
        <f t="shared" si="19"/>
        <v xml:space="preserve"> </v>
      </c>
      <c r="D184" s="107" t="str">
        <f t="shared" ref="D184:F202" si="20">IF(D11=0," ",D11)</f>
        <v xml:space="preserve"> </v>
      </c>
      <c r="E184" s="108" t="str">
        <f t="shared" si="20"/>
        <v xml:space="preserve"> </v>
      </c>
      <c r="F184" s="109" t="str">
        <f t="shared" si="20"/>
        <v xml:space="preserve"> </v>
      </c>
      <c r="G184" s="110" t="str">
        <f t="shared" ref="G184:G202" si="21">IF(B11=0," ",B11-C11)</f>
        <v xml:space="preserve"> </v>
      </c>
      <c r="H184" s="19"/>
      <c r="I184" s="19"/>
      <c r="J184" s="5"/>
      <c r="K184" s="5"/>
      <c r="L184" s="5"/>
      <c r="M184" s="5"/>
      <c r="N184" s="5"/>
      <c r="O184" s="5"/>
      <c r="P184" s="3"/>
      <c r="Q184" s="1"/>
      <c r="T184" s="1"/>
      <c r="U184" s="12"/>
      <c r="V184" s="19"/>
      <c r="W184" s="19"/>
      <c r="X184" s="5"/>
      <c r="Y184" s="5"/>
    </row>
    <row r="185" spans="1:25" x14ac:dyDescent="0.3">
      <c r="A185" s="3" t="s">
        <v>5</v>
      </c>
      <c r="B185" s="105" t="str">
        <f t="shared" si="19"/>
        <v xml:space="preserve"> </v>
      </c>
      <c r="C185" s="106" t="str">
        <f t="shared" si="19"/>
        <v xml:space="preserve"> </v>
      </c>
      <c r="D185" s="107" t="str">
        <f t="shared" si="20"/>
        <v xml:space="preserve"> </v>
      </c>
      <c r="E185" s="108" t="str">
        <f t="shared" si="20"/>
        <v xml:space="preserve"> </v>
      </c>
      <c r="F185" s="109" t="str">
        <f t="shared" si="20"/>
        <v xml:space="preserve"> </v>
      </c>
      <c r="G185" s="110" t="str">
        <f t="shared" si="21"/>
        <v xml:space="preserve"> </v>
      </c>
      <c r="H185" s="19"/>
      <c r="I185" s="19"/>
      <c r="J185" s="5"/>
      <c r="K185" s="5"/>
      <c r="L185" s="5"/>
      <c r="M185" s="5"/>
      <c r="N185" s="5"/>
      <c r="O185" s="5"/>
      <c r="P185" s="3"/>
      <c r="Q185" s="1"/>
      <c r="T185" s="1"/>
      <c r="U185" s="12"/>
      <c r="V185" s="19"/>
      <c r="W185" s="19"/>
      <c r="X185" s="5"/>
      <c r="Y185" s="5"/>
    </row>
    <row r="186" spans="1:25" x14ac:dyDescent="0.3">
      <c r="A186" s="3" t="s">
        <v>6</v>
      </c>
      <c r="B186" s="105" t="str">
        <f t="shared" si="19"/>
        <v xml:space="preserve"> </v>
      </c>
      <c r="C186" s="106" t="str">
        <f t="shared" si="19"/>
        <v xml:space="preserve"> </v>
      </c>
      <c r="D186" s="107" t="str">
        <f t="shared" si="20"/>
        <v xml:space="preserve"> </v>
      </c>
      <c r="E186" s="108" t="str">
        <f t="shared" si="20"/>
        <v xml:space="preserve"> </v>
      </c>
      <c r="F186" s="109" t="str">
        <f t="shared" si="20"/>
        <v xml:space="preserve"> </v>
      </c>
      <c r="G186" s="110" t="str">
        <f t="shared" si="21"/>
        <v xml:space="preserve"> </v>
      </c>
      <c r="H186" s="19"/>
      <c r="I186" s="19"/>
      <c r="J186" s="5"/>
      <c r="K186" s="5"/>
      <c r="L186" s="5"/>
      <c r="M186" s="5"/>
      <c r="N186" s="5"/>
      <c r="O186" s="5"/>
      <c r="P186" s="3"/>
      <c r="Q186" s="1"/>
      <c r="T186" s="1"/>
      <c r="U186" s="12"/>
      <c r="V186" s="19"/>
      <c r="W186" s="19"/>
      <c r="X186" s="5"/>
      <c r="Y186" s="5"/>
    </row>
    <row r="187" spans="1:25" x14ac:dyDescent="0.3">
      <c r="A187" s="3" t="s">
        <v>7</v>
      </c>
      <c r="B187" s="105" t="str">
        <f t="shared" si="19"/>
        <v xml:space="preserve"> </v>
      </c>
      <c r="C187" s="106" t="str">
        <f t="shared" si="19"/>
        <v xml:space="preserve"> </v>
      </c>
      <c r="D187" s="107" t="str">
        <f t="shared" si="20"/>
        <v xml:space="preserve"> </v>
      </c>
      <c r="E187" s="108" t="str">
        <f t="shared" si="20"/>
        <v xml:space="preserve"> </v>
      </c>
      <c r="F187" s="109" t="str">
        <f t="shared" si="20"/>
        <v xml:space="preserve"> </v>
      </c>
      <c r="G187" s="110" t="str">
        <f t="shared" si="21"/>
        <v xml:space="preserve"> </v>
      </c>
      <c r="H187" s="19"/>
      <c r="I187" s="19"/>
      <c r="J187" s="5"/>
      <c r="K187" s="5"/>
      <c r="L187" s="5"/>
      <c r="M187" s="5"/>
      <c r="N187" s="5"/>
      <c r="O187" s="5"/>
      <c r="P187" s="3"/>
      <c r="Q187" s="1"/>
      <c r="T187" s="1"/>
      <c r="U187" s="12"/>
      <c r="V187" s="19"/>
      <c r="W187" s="19"/>
      <c r="X187" s="5"/>
      <c r="Y187" s="5"/>
    </row>
    <row r="188" spans="1:25" x14ac:dyDescent="0.3">
      <c r="A188" s="3" t="s">
        <v>8</v>
      </c>
      <c r="B188" s="105" t="str">
        <f t="shared" si="19"/>
        <v xml:space="preserve"> </v>
      </c>
      <c r="C188" s="106" t="str">
        <f t="shared" si="19"/>
        <v xml:space="preserve"> </v>
      </c>
      <c r="D188" s="107" t="str">
        <f t="shared" si="20"/>
        <v xml:space="preserve"> </v>
      </c>
      <c r="E188" s="108" t="str">
        <f t="shared" si="20"/>
        <v xml:space="preserve"> </v>
      </c>
      <c r="F188" s="109" t="str">
        <f t="shared" si="20"/>
        <v xml:space="preserve"> </v>
      </c>
      <c r="G188" s="110" t="str">
        <f t="shared" si="21"/>
        <v xml:space="preserve"> </v>
      </c>
      <c r="H188" s="19"/>
      <c r="I188" s="19"/>
      <c r="J188" s="5"/>
      <c r="K188" s="5"/>
      <c r="L188" s="5"/>
      <c r="M188" s="5"/>
      <c r="N188" s="5"/>
      <c r="O188" s="5"/>
      <c r="P188" s="3"/>
      <c r="Q188" s="1"/>
      <c r="T188" s="1"/>
      <c r="U188" s="12"/>
      <c r="V188" s="19"/>
      <c r="W188" s="19"/>
      <c r="X188" s="5"/>
      <c r="Y188" s="5"/>
    </row>
    <row r="189" spans="1:25" x14ac:dyDescent="0.3">
      <c r="A189" s="3" t="s">
        <v>9</v>
      </c>
      <c r="B189" s="105" t="str">
        <f t="shared" si="19"/>
        <v xml:space="preserve"> </v>
      </c>
      <c r="C189" s="106" t="str">
        <f t="shared" si="19"/>
        <v xml:space="preserve"> </v>
      </c>
      <c r="D189" s="107" t="str">
        <f t="shared" si="20"/>
        <v xml:space="preserve"> </v>
      </c>
      <c r="E189" s="108" t="str">
        <f t="shared" si="20"/>
        <v xml:space="preserve"> </v>
      </c>
      <c r="F189" s="109" t="str">
        <f t="shared" si="20"/>
        <v xml:space="preserve"> </v>
      </c>
      <c r="G189" s="110" t="str">
        <f t="shared" si="21"/>
        <v xml:space="preserve"> </v>
      </c>
      <c r="H189" s="19"/>
      <c r="I189" s="19"/>
      <c r="J189" s="5"/>
      <c r="K189" s="5"/>
      <c r="L189" s="5"/>
      <c r="M189" s="5"/>
      <c r="N189" s="5"/>
      <c r="O189" s="5"/>
      <c r="P189" s="3"/>
      <c r="Q189" s="1"/>
      <c r="T189" s="1"/>
      <c r="U189" s="12"/>
      <c r="V189" s="19"/>
      <c r="W189" s="19"/>
      <c r="X189" s="5"/>
      <c r="Y189" s="5"/>
    </row>
    <row r="190" spans="1:25" x14ac:dyDescent="0.3">
      <c r="A190" s="3" t="s">
        <v>10</v>
      </c>
      <c r="B190" s="105" t="str">
        <f t="shared" si="19"/>
        <v xml:space="preserve"> </v>
      </c>
      <c r="C190" s="106" t="str">
        <f t="shared" si="19"/>
        <v xml:space="preserve"> </v>
      </c>
      <c r="D190" s="107" t="str">
        <f t="shared" si="20"/>
        <v xml:space="preserve"> </v>
      </c>
      <c r="E190" s="108" t="str">
        <f t="shared" si="20"/>
        <v xml:space="preserve"> </v>
      </c>
      <c r="F190" s="109" t="str">
        <f t="shared" si="20"/>
        <v xml:space="preserve"> </v>
      </c>
      <c r="G190" s="110" t="str">
        <f t="shared" si="21"/>
        <v xml:space="preserve"> </v>
      </c>
      <c r="H190" s="19"/>
      <c r="I190" s="19"/>
      <c r="J190" s="5"/>
      <c r="K190" s="5"/>
      <c r="L190" s="5"/>
      <c r="M190" s="5"/>
      <c r="N190" s="5"/>
      <c r="O190" s="5"/>
      <c r="P190" s="3"/>
      <c r="Q190" s="1"/>
      <c r="T190" s="1"/>
      <c r="U190" s="12"/>
      <c r="V190" s="19"/>
      <c r="W190" s="19"/>
      <c r="X190" s="5"/>
      <c r="Y190" s="5"/>
    </row>
    <row r="191" spans="1:25" x14ac:dyDescent="0.3">
      <c r="A191" s="3" t="s">
        <v>11</v>
      </c>
      <c r="B191" s="105" t="str">
        <f t="shared" si="19"/>
        <v xml:space="preserve"> </v>
      </c>
      <c r="C191" s="106" t="str">
        <f t="shared" si="19"/>
        <v xml:space="preserve"> </v>
      </c>
      <c r="D191" s="107" t="str">
        <f t="shared" si="20"/>
        <v xml:space="preserve"> </v>
      </c>
      <c r="E191" s="108" t="str">
        <f t="shared" si="20"/>
        <v xml:space="preserve"> </v>
      </c>
      <c r="F191" s="109" t="str">
        <f t="shared" si="20"/>
        <v xml:space="preserve"> </v>
      </c>
      <c r="G191" s="110" t="str">
        <f t="shared" si="21"/>
        <v xml:space="preserve"> </v>
      </c>
      <c r="H191" s="19"/>
      <c r="I191" s="19"/>
      <c r="J191" s="5"/>
      <c r="K191" s="5"/>
      <c r="L191" s="5"/>
      <c r="M191" s="5"/>
      <c r="N191" s="5"/>
      <c r="O191" s="5"/>
      <c r="P191" s="3"/>
      <c r="Q191" s="1"/>
      <c r="T191" s="1"/>
      <c r="U191" s="12"/>
      <c r="V191" s="19"/>
      <c r="W191" s="19"/>
      <c r="X191" s="5"/>
      <c r="Y191" s="5"/>
    </row>
    <row r="192" spans="1:25" x14ac:dyDescent="0.3">
      <c r="A192" s="3" t="s">
        <v>12</v>
      </c>
      <c r="B192" s="105" t="str">
        <f t="shared" si="19"/>
        <v xml:space="preserve"> </v>
      </c>
      <c r="C192" s="106" t="str">
        <f t="shared" si="19"/>
        <v xml:space="preserve"> </v>
      </c>
      <c r="D192" s="107" t="str">
        <f t="shared" si="20"/>
        <v xml:space="preserve"> </v>
      </c>
      <c r="E192" s="108" t="str">
        <f t="shared" si="20"/>
        <v xml:space="preserve"> </v>
      </c>
      <c r="F192" s="109" t="str">
        <f t="shared" si="20"/>
        <v xml:space="preserve"> </v>
      </c>
      <c r="G192" s="110" t="str">
        <f t="shared" si="21"/>
        <v xml:space="preserve"> </v>
      </c>
      <c r="H192" s="19"/>
      <c r="I192" s="19"/>
      <c r="J192" s="5"/>
      <c r="K192" s="5"/>
      <c r="L192" s="5"/>
      <c r="M192" s="5"/>
      <c r="N192" s="5"/>
      <c r="O192" s="5"/>
      <c r="P192" s="3"/>
      <c r="Q192" s="1"/>
      <c r="T192" s="1"/>
      <c r="U192" s="12"/>
      <c r="V192" s="19"/>
      <c r="W192" s="19"/>
      <c r="X192" s="5"/>
      <c r="Y192" s="5"/>
    </row>
    <row r="193" spans="1:25" x14ac:dyDescent="0.3">
      <c r="A193" s="3" t="s">
        <v>13</v>
      </c>
      <c r="B193" s="105" t="str">
        <f t="shared" si="19"/>
        <v xml:space="preserve"> </v>
      </c>
      <c r="C193" s="106" t="str">
        <f t="shared" si="19"/>
        <v xml:space="preserve"> </v>
      </c>
      <c r="D193" s="107" t="str">
        <f t="shared" si="20"/>
        <v xml:space="preserve"> </v>
      </c>
      <c r="E193" s="108" t="str">
        <f t="shared" si="20"/>
        <v xml:space="preserve"> </v>
      </c>
      <c r="F193" s="109" t="str">
        <f t="shared" si="20"/>
        <v xml:space="preserve"> </v>
      </c>
      <c r="G193" s="110" t="str">
        <f t="shared" si="21"/>
        <v xml:space="preserve"> </v>
      </c>
      <c r="H193" s="19"/>
      <c r="I193" s="19"/>
      <c r="J193" s="5"/>
      <c r="K193" s="5"/>
      <c r="L193" s="5"/>
      <c r="M193" s="5"/>
      <c r="N193" s="5"/>
      <c r="O193" s="5"/>
      <c r="P193" s="3"/>
      <c r="Q193" s="1"/>
      <c r="T193" s="1"/>
      <c r="U193" s="12"/>
      <c r="V193" s="19"/>
      <c r="W193" s="19"/>
      <c r="X193" s="5"/>
      <c r="Y193" s="5"/>
    </row>
    <row r="194" spans="1:25" x14ac:dyDescent="0.3">
      <c r="A194" s="3" t="s">
        <v>14</v>
      </c>
      <c r="B194" s="105" t="str">
        <f t="shared" si="19"/>
        <v xml:space="preserve"> </v>
      </c>
      <c r="C194" s="106" t="str">
        <f t="shared" si="19"/>
        <v xml:space="preserve"> </v>
      </c>
      <c r="D194" s="107" t="str">
        <f t="shared" si="20"/>
        <v xml:space="preserve"> </v>
      </c>
      <c r="E194" s="108" t="str">
        <f t="shared" si="20"/>
        <v xml:space="preserve"> </v>
      </c>
      <c r="F194" s="109" t="str">
        <f t="shared" si="20"/>
        <v xml:space="preserve"> </v>
      </c>
      <c r="G194" s="110" t="str">
        <f t="shared" si="21"/>
        <v xml:space="preserve"> </v>
      </c>
      <c r="H194" s="19"/>
      <c r="I194" s="19"/>
      <c r="J194" s="5"/>
      <c r="K194" s="5"/>
      <c r="L194" s="5"/>
      <c r="M194" s="5"/>
      <c r="N194" s="5"/>
      <c r="O194" s="5"/>
      <c r="P194" s="3"/>
      <c r="Q194" s="1"/>
      <c r="T194" s="1"/>
      <c r="U194" s="12"/>
      <c r="V194" s="19"/>
      <c r="W194" s="19"/>
      <c r="X194" s="5"/>
      <c r="Y194" s="5"/>
    </row>
    <row r="195" spans="1:25" x14ac:dyDescent="0.3">
      <c r="A195" s="3" t="s">
        <v>15</v>
      </c>
      <c r="B195" s="105" t="str">
        <f t="shared" si="19"/>
        <v xml:space="preserve"> </v>
      </c>
      <c r="C195" s="106" t="str">
        <f t="shared" si="19"/>
        <v xml:space="preserve"> </v>
      </c>
      <c r="D195" s="107" t="str">
        <f t="shared" si="20"/>
        <v xml:space="preserve"> </v>
      </c>
      <c r="E195" s="108" t="str">
        <f t="shared" si="20"/>
        <v xml:space="preserve"> </v>
      </c>
      <c r="F195" s="109" t="str">
        <f t="shared" si="20"/>
        <v xml:space="preserve"> </v>
      </c>
      <c r="G195" s="110" t="str">
        <f t="shared" si="21"/>
        <v xml:space="preserve"> </v>
      </c>
      <c r="H195" s="19"/>
      <c r="I195" s="19"/>
      <c r="J195" s="5"/>
      <c r="K195" s="5"/>
      <c r="L195" s="5"/>
      <c r="M195" s="5"/>
      <c r="N195" s="5"/>
      <c r="O195" s="5"/>
      <c r="P195" s="3"/>
      <c r="Q195" s="1"/>
      <c r="T195" s="1"/>
      <c r="U195" s="12"/>
      <c r="V195" s="19"/>
      <c r="W195" s="19"/>
      <c r="X195" s="5"/>
      <c r="Y195" s="5"/>
    </row>
    <row r="196" spans="1:25" x14ac:dyDescent="0.3">
      <c r="A196" s="3" t="s">
        <v>16</v>
      </c>
      <c r="B196" s="105" t="str">
        <f t="shared" si="19"/>
        <v xml:space="preserve"> </v>
      </c>
      <c r="C196" s="106" t="str">
        <f t="shared" si="19"/>
        <v xml:space="preserve"> </v>
      </c>
      <c r="D196" s="107" t="str">
        <f t="shared" si="20"/>
        <v xml:space="preserve"> </v>
      </c>
      <c r="E196" s="108" t="str">
        <f t="shared" si="20"/>
        <v xml:space="preserve"> </v>
      </c>
      <c r="F196" s="109" t="str">
        <f t="shared" si="20"/>
        <v xml:space="preserve"> </v>
      </c>
      <c r="G196" s="110" t="str">
        <f t="shared" si="21"/>
        <v xml:space="preserve"> </v>
      </c>
      <c r="H196" s="19"/>
      <c r="I196" s="19"/>
      <c r="J196" s="5"/>
      <c r="K196" s="5"/>
      <c r="L196" s="5"/>
      <c r="M196" s="5"/>
      <c r="N196" s="5"/>
      <c r="O196" s="5"/>
      <c r="P196" s="3"/>
      <c r="Q196" s="1"/>
      <c r="T196" s="1"/>
      <c r="U196" s="12"/>
      <c r="V196" s="19"/>
      <c r="W196" s="19"/>
      <c r="X196" s="5"/>
      <c r="Y196" s="5"/>
    </row>
    <row r="197" spans="1:25" x14ac:dyDescent="0.3">
      <c r="A197" s="4" t="s">
        <v>17</v>
      </c>
      <c r="B197" s="105" t="str">
        <f t="shared" si="19"/>
        <v xml:space="preserve"> </v>
      </c>
      <c r="C197" s="106" t="str">
        <f t="shared" si="19"/>
        <v xml:space="preserve"> </v>
      </c>
      <c r="D197" s="107" t="str">
        <f t="shared" si="20"/>
        <v xml:space="preserve"> </v>
      </c>
      <c r="E197" s="108" t="str">
        <f t="shared" si="20"/>
        <v xml:space="preserve"> </v>
      </c>
      <c r="F197" s="109" t="str">
        <f t="shared" si="20"/>
        <v xml:space="preserve"> </v>
      </c>
      <c r="G197" s="110" t="str">
        <f t="shared" si="21"/>
        <v xml:space="preserve"> </v>
      </c>
      <c r="H197" s="19"/>
      <c r="I197" s="19"/>
      <c r="J197" s="5"/>
      <c r="K197" s="5"/>
      <c r="L197" s="5"/>
      <c r="M197" s="5"/>
      <c r="N197" s="5"/>
      <c r="O197" s="5"/>
      <c r="P197" s="3"/>
      <c r="Q197" s="1"/>
      <c r="T197" s="1"/>
      <c r="U197" s="12"/>
      <c r="V197" s="19"/>
      <c r="W197" s="19"/>
      <c r="X197" s="5"/>
      <c r="Y197" s="5"/>
    </row>
    <row r="198" spans="1:25" x14ac:dyDescent="0.3">
      <c r="A198" s="4" t="s">
        <v>18</v>
      </c>
      <c r="B198" s="105" t="str">
        <f t="shared" si="19"/>
        <v xml:space="preserve"> </v>
      </c>
      <c r="C198" s="106" t="str">
        <f t="shared" si="19"/>
        <v xml:space="preserve"> </v>
      </c>
      <c r="D198" s="107" t="str">
        <f t="shared" si="20"/>
        <v xml:space="preserve"> </v>
      </c>
      <c r="E198" s="108" t="str">
        <f t="shared" si="20"/>
        <v xml:space="preserve"> </v>
      </c>
      <c r="F198" s="109" t="str">
        <f t="shared" si="20"/>
        <v xml:space="preserve"> </v>
      </c>
      <c r="G198" s="110" t="str">
        <f t="shared" si="21"/>
        <v xml:space="preserve"> </v>
      </c>
      <c r="H198" s="19"/>
      <c r="I198" s="19"/>
      <c r="J198" s="5"/>
      <c r="K198" s="5"/>
      <c r="L198" s="5"/>
      <c r="M198" s="5"/>
      <c r="N198" s="5"/>
      <c r="O198" s="5"/>
      <c r="P198" s="3"/>
      <c r="Q198" s="1"/>
      <c r="T198" s="1"/>
      <c r="U198" s="12"/>
      <c r="V198" s="19"/>
      <c r="W198" s="19"/>
      <c r="X198" s="5"/>
      <c r="Y198" s="5"/>
    </row>
    <row r="199" spans="1:25" x14ac:dyDescent="0.3">
      <c r="A199" s="4" t="s">
        <v>19</v>
      </c>
      <c r="B199" s="105" t="str">
        <f t="shared" si="19"/>
        <v xml:space="preserve"> </v>
      </c>
      <c r="C199" s="106" t="str">
        <f t="shared" si="19"/>
        <v xml:space="preserve"> </v>
      </c>
      <c r="D199" s="107" t="str">
        <f t="shared" si="20"/>
        <v xml:space="preserve"> </v>
      </c>
      <c r="E199" s="108" t="str">
        <f t="shared" si="20"/>
        <v xml:space="preserve"> </v>
      </c>
      <c r="F199" s="109" t="str">
        <f t="shared" si="20"/>
        <v xml:space="preserve"> </v>
      </c>
      <c r="G199" s="110" t="str">
        <f t="shared" si="21"/>
        <v xml:space="preserve"> </v>
      </c>
      <c r="H199" s="19"/>
      <c r="I199" s="19"/>
      <c r="J199" s="5"/>
      <c r="K199" s="5"/>
      <c r="L199" s="5"/>
      <c r="M199" s="5"/>
      <c r="N199" s="5"/>
      <c r="O199" s="5"/>
      <c r="P199" s="3"/>
      <c r="Q199" s="1"/>
      <c r="T199" s="1"/>
      <c r="U199" s="12"/>
      <c r="V199" s="19"/>
      <c r="W199" s="19"/>
      <c r="X199" s="5"/>
      <c r="Y199" s="5"/>
    </row>
    <row r="200" spans="1:25" x14ac:dyDescent="0.3">
      <c r="A200" s="4" t="s">
        <v>20</v>
      </c>
      <c r="B200" s="105" t="str">
        <f t="shared" si="19"/>
        <v xml:space="preserve"> </v>
      </c>
      <c r="C200" s="106" t="str">
        <f t="shared" si="19"/>
        <v xml:space="preserve"> </v>
      </c>
      <c r="D200" s="107" t="str">
        <f t="shared" si="20"/>
        <v xml:space="preserve"> </v>
      </c>
      <c r="E200" s="108" t="str">
        <f t="shared" si="20"/>
        <v xml:space="preserve"> </v>
      </c>
      <c r="F200" s="109" t="str">
        <f t="shared" si="20"/>
        <v xml:space="preserve"> </v>
      </c>
      <c r="G200" s="110" t="str">
        <f t="shared" si="21"/>
        <v xml:space="preserve"> </v>
      </c>
      <c r="H200" s="19"/>
      <c r="I200" s="19"/>
      <c r="J200" s="5"/>
      <c r="K200" s="5"/>
      <c r="L200" s="5"/>
      <c r="M200" s="5"/>
      <c r="N200" s="5"/>
      <c r="O200" s="5"/>
      <c r="P200" s="3"/>
      <c r="Q200" s="1"/>
      <c r="T200" s="1"/>
      <c r="U200" s="12"/>
      <c r="V200" s="19"/>
      <c r="W200" s="19"/>
      <c r="X200" s="5"/>
      <c r="Y200" s="5"/>
    </row>
    <row r="201" spans="1:25" x14ac:dyDescent="0.3">
      <c r="A201" s="4" t="s">
        <v>21</v>
      </c>
      <c r="B201" s="105" t="str">
        <f t="shared" si="19"/>
        <v xml:space="preserve"> </v>
      </c>
      <c r="C201" s="106" t="str">
        <f t="shared" si="19"/>
        <v xml:space="preserve"> </v>
      </c>
      <c r="D201" s="107" t="str">
        <f t="shared" si="20"/>
        <v xml:space="preserve"> </v>
      </c>
      <c r="E201" s="108" t="str">
        <f t="shared" si="20"/>
        <v xml:space="preserve"> </v>
      </c>
      <c r="F201" s="109" t="str">
        <f t="shared" si="20"/>
        <v xml:space="preserve"> </v>
      </c>
      <c r="G201" s="110" t="str">
        <f t="shared" si="21"/>
        <v xml:space="preserve"> </v>
      </c>
      <c r="H201" s="19"/>
      <c r="I201" s="19"/>
      <c r="J201" s="5"/>
      <c r="K201" s="5"/>
      <c r="L201" s="5"/>
      <c r="M201" s="5"/>
      <c r="N201" s="5"/>
      <c r="O201" s="5"/>
      <c r="P201" s="3"/>
      <c r="Q201" s="1"/>
      <c r="T201" s="1"/>
      <c r="U201" s="12"/>
      <c r="V201" s="19"/>
      <c r="W201" s="19"/>
      <c r="X201" s="5"/>
      <c r="Y201" s="5"/>
    </row>
    <row r="202" spans="1:25" x14ac:dyDescent="0.3">
      <c r="A202" s="4" t="s">
        <v>22</v>
      </c>
      <c r="B202" s="105" t="str">
        <f t="shared" si="19"/>
        <v xml:space="preserve"> </v>
      </c>
      <c r="C202" s="106" t="str">
        <f t="shared" si="19"/>
        <v xml:space="preserve"> </v>
      </c>
      <c r="D202" s="107" t="str">
        <f t="shared" si="20"/>
        <v xml:space="preserve"> </v>
      </c>
      <c r="E202" s="108" t="str">
        <f t="shared" si="20"/>
        <v xml:space="preserve"> </v>
      </c>
      <c r="F202" s="109" t="str">
        <f t="shared" si="20"/>
        <v xml:space="preserve"> </v>
      </c>
      <c r="G202" s="110" t="str">
        <f t="shared" si="21"/>
        <v xml:space="preserve"> </v>
      </c>
      <c r="H202" s="19"/>
      <c r="I202" s="19"/>
      <c r="J202" s="5"/>
      <c r="K202" s="5"/>
      <c r="L202" s="5"/>
      <c r="M202" s="5"/>
      <c r="N202" s="5"/>
      <c r="O202" s="5"/>
      <c r="P202" s="3"/>
      <c r="Q202" s="1"/>
      <c r="T202" s="1"/>
      <c r="U202" s="12"/>
      <c r="V202" s="19"/>
      <c r="W202" s="19"/>
      <c r="X202" s="5"/>
      <c r="Y202" s="5"/>
    </row>
    <row r="203" spans="1:25" x14ac:dyDescent="0.3">
      <c r="A203" s="4" t="s">
        <v>23</v>
      </c>
      <c r="B203" s="105" t="str">
        <f>IF(H10=0," ",H10)</f>
        <v xml:space="preserve"> </v>
      </c>
      <c r="C203" s="106" t="str">
        <f>IF(I10=0," ",I10)</f>
        <v xml:space="preserve"> </v>
      </c>
      <c r="D203" s="107" t="str">
        <f>IF(J10=0," ",J10)</f>
        <v xml:space="preserve"> </v>
      </c>
      <c r="E203" s="108" t="str">
        <f>IF(K10=0," ",K10)</f>
        <v xml:space="preserve"> </v>
      </c>
      <c r="F203" s="109" t="str">
        <f>IF(L10=0," ",L10)</f>
        <v xml:space="preserve"> </v>
      </c>
      <c r="G203" s="110" t="str">
        <f>IF(H10=0," ",H10-I10)</f>
        <v xml:space="preserve"> </v>
      </c>
      <c r="H203" s="19"/>
      <c r="I203" s="19"/>
      <c r="J203" s="5"/>
      <c r="K203" s="5"/>
      <c r="L203" s="5"/>
      <c r="M203" s="5"/>
      <c r="N203" s="5"/>
      <c r="O203" s="5"/>
      <c r="P203" s="3"/>
      <c r="Q203" s="1"/>
      <c r="T203" s="1"/>
      <c r="U203" s="12"/>
      <c r="V203" s="19"/>
      <c r="W203" s="19"/>
      <c r="X203" s="5"/>
      <c r="Y203" s="5"/>
    </row>
    <row r="204" spans="1:25" x14ac:dyDescent="0.3">
      <c r="A204" s="4" t="s">
        <v>24</v>
      </c>
      <c r="B204" s="105" t="str">
        <f t="shared" ref="B204:B222" si="22">IF(H11=0," ",H11)</f>
        <v xml:space="preserve"> </v>
      </c>
      <c r="C204" s="106" t="str">
        <f t="shared" ref="C204:C222" si="23">IF(I11=0," ",I11)</f>
        <v xml:space="preserve"> </v>
      </c>
      <c r="D204" s="107" t="str">
        <f t="shared" ref="D204:D222" si="24">IF(J11=0," ",J11)</f>
        <v xml:space="preserve"> </v>
      </c>
      <c r="E204" s="108" t="str">
        <f t="shared" ref="E204:E222" si="25">IF(K11=0," ",K11)</f>
        <v xml:space="preserve"> </v>
      </c>
      <c r="F204" s="109" t="str">
        <f t="shared" ref="F204:F222" si="26">IF(L11=0," ",L11)</f>
        <v xml:space="preserve"> </v>
      </c>
      <c r="G204" s="110" t="str">
        <f t="shared" ref="G204:G222" si="27">IF(H11=0," ",H11-I11)</f>
        <v xml:space="preserve"> </v>
      </c>
      <c r="H204" s="19"/>
      <c r="I204" s="19"/>
      <c r="J204" s="5"/>
      <c r="K204" s="5"/>
      <c r="L204" s="5"/>
      <c r="M204" s="5"/>
      <c r="N204" s="5"/>
      <c r="O204" s="5"/>
      <c r="P204" s="3"/>
      <c r="Q204" s="1"/>
      <c r="T204" s="1"/>
      <c r="U204" s="12"/>
      <c r="V204" s="19"/>
      <c r="W204" s="19"/>
      <c r="X204" s="5"/>
      <c r="Y204" s="5"/>
    </row>
    <row r="205" spans="1:25" x14ac:dyDescent="0.3">
      <c r="A205" s="4" t="s">
        <v>25</v>
      </c>
      <c r="B205" s="105" t="str">
        <f t="shared" si="22"/>
        <v xml:space="preserve"> </v>
      </c>
      <c r="C205" s="106" t="str">
        <f t="shared" si="23"/>
        <v xml:space="preserve"> </v>
      </c>
      <c r="D205" s="107" t="str">
        <f t="shared" si="24"/>
        <v xml:space="preserve"> </v>
      </c>
      <c r="E205" s="108" t="str">
        <f t="shared" si="25"/>
        <v xml:space="preserve"> </v>
      </c>
      <c r="F205" s="109" t="str">
        <f t="shared" si="26"/>
        <v xml:space="preserve"> </v>
      </c>
      <c r="G205" s="110" t="str">
        <f t="shared" si="27"/>
        <v xml:space="preserve"> </v>
      </c>
      <c r="H205" s="19"/>
      <c r="I205" s="19"/>
      <c r="J205" s="5"/>
      <c r="K205" s="5"/>
      <c r="L205" s="5"/>
      <c r="M205" s="5"/>
      <c r="N205" s="5"/>
      <c r="O205" s="5"/>
      <c r="P205" s="3"/>
      <c r="Q205" s="1"/>
      <c r="T205" s="1"/>
      <c r="U205" s="12"/>
      <c r="V205" s="19"/>
      <c r="W205" s="19"/>
      <c r="X205" s="5"/>
      <c r="Y205" s="5"/>
    </row>
    <row r="206" spans="1:25" x14ac:dyDescent="0.3">
      <c r="A206" s="4" t="s">
        <v>26</v>
      </c>
      <c r="B206" s="105" t="str">
        <f t="shared" si="22"/>
        <v xml:space="preserve"> </v>
      </c>
      <c r="C206" s="106" t="str">
        <f t="shared" si="23"/>
        <v xml:space="preserve"> </v>
      </c>
      <c r="D206" s="107" t="str">
        <f t="shared" si="24"/>
        <v xml:space="preserve"> </v>
      </c>
      <c r="E206" s="108" t="str">
        <f t="shared" si="25"/>
        <v xml:space="preserve"> </v>
      </c>
      <c r="F206" s="109" t="str">
        <f t="shared" si="26"/>
        <v xml:space="preserve"> </v>
      </c>
      <c r="G206" s="110" t="str">
        <f t="shared" si="27"/>
        <v xml:space="preserve"> </v>
      </c>
      <c r="H206" s="19"/>
      <c r="I206" s="19"/>
      <c r="J206" s="5"/>
      <c r="K206" s="5"/>
      <c r="L206" s="5"/>
      <c r="M206" s="5"/>
      <c r="N206" s="5"/>
      <c r="O206" s="5"/>
      <c r="P206" s="3"/>
      <c r="Q206" s="1"/>
      <c r="T206" s="1"/>
      <c r="U206" s="12"/>
      <c r="V206" s="19"/>
      <c r="W206" s="19"/>
      <c r="X206" s="5"/>
      <c r="Y206" s="5"/>
    </row>
    <row r="207" spans="1:25" x14ac:dyDescent="0.3">
      <c r="A207" s="4" t="s">
        <v>27</v>
      </c>
      <c r="B207" s="105" t="str">
        <f t="shared" si="22"/>
        <v xml:space="preserve"> </v>
      </c>
      <c r="C207" s="106" t="str">
        <f t="shared" si="23"/>
        <v xml:space="preserve"> </v>
      </c>
      <c r="D207" s="107" t="str">
        <f t="shared" si="24"/>
        <v xml:space="preserve"> </v>
      </c>
      <c r="E207" s="108" t="str">
        <f t="shared" si="25"/>
        <v xml:space="preserve"> </v>
      </c>
      <c r="F207" s="109" t="str">
        <f t="shared" si="26"/>
        <v xml:space="preserve"> </v>
      </c>
      <c r="G207" s="110" t="str">
        <f t="shared" si="27"/>
        <v xml:space="preserve"> </v>
      </c>
      <c r="H207" s="19"/>
      <c r="I207" s="19"/>
      <c r="J207" s="5"/>
      <c r="K207" s="5"/>
      <c r="L207" s="5"/>
      <c r="M207" s="5"/>
      <c r="N207" s="5"/>
      <c r="O207" s="5"/>
      <c r="P207" s="3"/>
      <c r="Q207" s="1"/>
      <c r="T207" s="1"/>
      <c r="U207" s="12"/>
      <c r="V207" s="19"/>
      <c r="W207" s="19"/>
      <c r="X207" s="5"/>
      <c r="Y207" s="5"/>
    </row>
    <row r="208" spans="1:25" x14ac:dyDescent="0.3">
      <c r="A208" s="4" t="s">
        <v>28</v>
      </c>
      <c r="B208" s="105" t="str">
        <f t="shared" si="22"/>
        <v xml:space="preserve"> </v>
      </c>
      <c r="C208" s="106" t="str">
        <f t="shared" si="23"/>
        <v xml:space="preserve"> </v>
      </c>
      <c r="D208" s="107" t="str">
        <f t="shared" si="24"/>
        <v xml:space="preserve"> </v>
      </c>
      <c r="E208" s="108" t="str">
        <f t="shared" si="25"/>
        <v xml:space="preserve"> </v>
      </c>
      <c r="F208" s="109" t="str">
        <f t="shared" si="26"/>
        <v xml:space="preserve"> </v>
      </c>
      <c r="G208" s="110" t="str">
        <f t="shared" si="27"/>
        <v xml:space="preserve"> </v>
      </c>
      <c r="H208" s="19"/>
      <c r="I208" s="19"/>
      <c r="J208" s="5"/>
      <c r="K208" s="5"/>
      <c r="L208" s="5"/>
      <c r="M208" s="5"/>
      <c r="N208" s="5"/>
      <c r="O208" s="5"/>
      <c r="P208" s="3"/>
      <c r="Q208" s="1"/>
      <c r="T208" s="1"/>
      <c r="U208" s="12"/>
      <c r="V208" s="19"/>
      <c r="W208" s="19"/>
      <c r="X208" s="5"/>
      <c r="Y208" s="5"/>
    </row>
    <row r="209" spans="1:25" x14ac:dyDescent="0.3">
      <c r="A209" s="4" t="s">
        <v>29</v>
      </c>
      <c r="B209" s="105" t="str">
        <f t="shared" si="22"/>
        <v xml:space="preserve"> </v>
      </c>
      <c r="C209" s="106" t="str">
        <f t="shared" si="23"/>
        <v xml:space="preserve"> </v>
      </c>
      <c r="D209" s="107" t="str">
        <f t="shared" si="24"/>
        <v xml:space="preserve"> </v>
      </c>
      <c r="E209" s="108" t="str">
        <f t="shared" si="25"/>
        <v xml:space="preserve"> </v>
      </c>
      <c r="F209" s="109" t="str">
        <f t="shared" si="26"/>
        <v xml:space="preserve"> </v>
      </c>
      <c r="G209" s="110" t="str">
        <f t="shared" si="27"/>
        <v xml:space="preserve"> </v>
      </c>
      <c r="H209" s="19"/>
      <c r="I209" s="19"/>
      <c r="J209" s="5"/>
      <c r="K209" s="5"/>
      <c r="L209" s="5"/>
      <c r="M209" s="5"/>
      <c r="N209" s="5"/>
      <c r="O209" s="5"/>
      <c r="P209" s="3"/>
      <c r="Q209" s="1"/>
      <c r="T209" s="1"/>
      <c r="U209" s="12"/>
      <c r="V209" s="19"/>
      <c r="W209" s="19"/>
      <c r="X209" s="5"/>
      <c r="Y209" s="5"/>
    </row>
    <row r="210" spans="1:25" x14ac:dyDescent="0.3">
      <c r="A210" s="4" t="s">
        <v>30</v>
      </c>
      <c r="B210" s="105" t="str">
        <f t="shared" si="22"/>
        <v xml:space="preserve"> </v>
      </c>
      <c r="C210" s="106" t="str">
        <f t="shared" si="23"/>
        <v xml:space="preserve"> </v>
      </c>
      <c r="D210" s="107" t="str">
        <f t="shared" si="24"/>
        <v xml:space="preserve"> </v>
      </c>
      <c r="E210" s="108" t="str">
        <f t="shared" si="25"/>
        <v xml:space="preserve"> </v>
      </c>
      <c r="F210" s="109" t="str">
        <f t="shared" si="26"/>
        <v xml:space="preserve"> </v>
      </c>
      <c r="G210" s="110" t="str">
        <f t="shared" si="27"/>
        <v xml:space="preserve"> </v>
      </c>
      <c r="H210" s="19"/>
      <c r="I210" s="19"/>
      <c r="J210" s="5"/>
      <c r="K210" s="5"/>
      <c r="L210" s="5"/>
      <c r="M210" s="5"/>
      <c r="N210" s="5"/>
      <c r="O210" s="5"/>
      <c r="P210" s="3"/>
      <c r="Q210" s="1"/>
      <c r="T210" s="1"/>
      <c r="U210" s="12"/>
      <c r="V210" s="19"/>
      <c r="W210" s="19"/>
      <c r="X210" s="5"/>
      <c r="Y210" s="5"/>
    </row>
    <row r="211" spans="1:25" x14ac:dyDescent="0.3">
      <c r="A211" s="4" t="s">
        <v>31</v>
      </c>
      <c r="B211" s="105" t="str">
        <f t="shared" si="22"/>
        <v xml:space="preserve"> </v>
      </c>
      <c r="C211" s="106" t="str">
        <f t="shared" si="23"/>
        <v xml:space="preserve"> </v>
      </c>
      <c r="D211" s="107" t="str">
        <f t="shared" si="24"/>
        <v xml:space="preserve"> </v>
      </c>
      <c r="E211" s="108" t="str">
        <f t="shared" si="25"/>
        <v xml:space="preserve"> </v>
      </c>
      <c r="F211" s="109" t="str">
        <f t="shared" si="26"/>
        <v xml:space="preserve"> </v>
      </c>
      <c r="G211" s="110" t="str">
        <f t="shared" si="27"/>
        <v xml:space="preserve"> </v>
      </c>
      <c r="H211" s="19"/>
      <c r="I211" s="19"/>
      <c r="J211" s="5"/>
      <c r="K211" s="5"/>
      <c r="L211" s="5"/>
      <c r="M211" s="5"/>
      <c r="N211" s="5"/>
      <c r="O211" s="5"/>
      <c r="P211" s="3"/>
      <c r="Q211" s="1"/>
      <c r="T211" s="1"/>
      <c r="U211" s="12"/>
      <c r="V211" s="19"/>
      <c r="W211" s="19"/>
      <c r="X211" s="5"/>
      <c r="Y211" s="5"/>
    </row>
    <row r="212" spans="1:25" x14ac:dyDescent="0.3">
      <c r="A212" s="4" t="s">
        <v>32</v>
      </c>
      <c r="B212" s="105" t="str">
        <f t="shared" si="22"/>
        <v xml:space="preserve"> </v>
      </c>
      <c r="C212" s="106" t="str">
        <f t="shared" si="23"/>
        <v xml:space="preserve"> </v>
      </c>
      <c r="D212" s="107" t="str">
        <f t="shared" si="24"/>
        <v xml:space="preserve"> </v>
      </c>
      <c r="E212" s="108" t="str">
        <f t="shared" si="25"/>
        <v xml:space="preserve"> </v>
      </c>
      <c r="F212" s="109" t="str">
        <f t="shared" si="26"/>
        <v xml:space="preserve"> </v>
      </c>
      <c r="G212" s="110" t="str">
        <f t="shared" si="27"/>
        <v xml:space="preserve"> </v>
      </c>
      <c r="H212" s="19"/>
      <c r="I212" s="19"/>
      <c r="J212" s="5"/>
      <c r="K212" s="5"/>
      <c r="L212" s="5"/>
      <c r="M212" s="5"/>
      <c r="N212" s="5"/>
      <c r="O212" s="5"/>
      <c r="P212" s="3"/>
      <c r="Q212" s="1"/>
      <c r="T212" s="1"/>
      <c r="U212" s="12"/>
      <c r="V212" s="19"/>
      <c r="W212" s="19"/>
      <c r="X212" s="5"/>
      <c r="Y212" s="5"/>
    </row>
    <row r="213" spans="1:25" x14ac:dyDescent="0.3">
      <c r="A213" s="4" t="s">
        <v>33</v>
      </c>
      <c r="B213" s="105" t="str">
        <f t="shared" si="22"/>
        <v xml:space="preserve"> </v>
      </c>
      <c r="C213" s="106" t="str">
        <f t="shared" si="23"/>
        <v xml:space="preserve"> </v>
      </c>
      <c r="D213" s="107" t="str">
        <f t="shared" si="24"/>
        <v xml:space="preserve"> </v>
      </c>
      <c r="E213" s="108" t="str">
        <f t="shared" si="25"/>
        <v xml:space="preserve"> </v>
      </c>
      <c r="F213" s="109" t="str">
        <f t="shared" si="26"/>
        <v xml:space="preserve"> </v>
      </c>
      <c r="G213" s="110" t="str">
        <f t="shared" si="27"/>
        <v xml:space="preserve"> </v>
      </c>
      <c r="H213" s="19"/>
      <c r="I213" s="19"/>
      <c r="J213" s="5"/>
      <c r="K213" s="5"/>
      <c r="L213" s="5"/>
      <c r="M213" s="5"/>
      <c r="N213" s="5"/>
      <c r="O213" s="5"/>
      <c r="P213" s="3"/>
      <c r="Q213" s="1"/>
      <c r="T213" s="1"/>
      <c r="U213" s="12"/>
      <c r="V213" s="19"/>
      <c r="W213" s="19"/>
      <c r="X213" s="5"/>
      <c r="Y213" s="5"/>
    </row>
    <row r="214" spans="1:25" x14ac:dyDescent="0.3">
      <c r="A214" s="4" t="s">
        <v>34</v>
      </c>
      <c r="B214" s="105" t="str">
        <f t="shared" si="22"/>
        <v xml:space="preserve"> </v>
      </c>
      <c r="C214" s="106" t="str">
        <f t="shared" si="23"/>
        <v xml:space="preserve"> </v>
      </c>
      <c r="D214" s="107" t="str">
        <f t="shared" si="24"/>
        <v xml:space="preserve"> </v>
      </c>
      <c r="E214" s="108" t="str">
        <f t="shared" si="25"/>
        <v xml:space="preserve"> </v>
      </c>
      <c r="F214" s="109" t="str">
        <f t="shared" si="26"/>
        <v xml:space="preserve"> </v>
      </c>
      <c r="G214" s="110" t="str">
        <f t="shared" si="27"/>
        <v xml:space="preserve"> </v>
      </c>
      <c r="H214" s="19"/>
      <c r="I214" s="19"/>
      <c r="J214" s="5"/>
      <c r="K214" s="5"/>
      <c r="L214" s="5"/>
      <c r="M214" s="5"/>
      <c r="N214" s="5"/>
      <c r="O214" s="5"/>
      <c r="P214" s="3"/>
      <c r="Q214" s="1"/>
      <c r="T214" s="1"/>
      <c r="U214" s="12"/>
      <c r="V214" s="19"/>
      <c r="W214" s="19"/>
      <c r="X214" s="5"/>
      <c r="Y214" s="5"/>
    </row>
    <row r="215" spans="1:25" x14ac:dyDescent="0.3">
      <c r="A215" s="4" t="s">
        <v>35</v>
      </c>
      <c r="B215" s="105" t="str">
        <f t="shared" si="22"/>
        <v xml:space="preserve"> </v>
      </c>
      <c r="C215" s="106" t="str">
        <f t="shared" si="23"/>
        <v xml:space="preserve"> </v>
      </c>
      <c r="D215" s="107" t="str">
        <f t="shared" si="24"/>
        <v xml:space="preserve"> </v>
      </c>
      <c r="E215" s="108" t="str">
        <f t="shared" si="25"/>
        <v xml:space="preserve"> </v>
      </c>
      <c r="F215" s="109" t="str">
        <f t="shared" si="26"/>
        <v xml:space="preserve"> </v>
      </c>
      <c r="G215" s="110" t="str">
        <f t="shared" si="27"/>
        <v xml:space="preserve"> </v>
      </c>
      <c r="H215" s="19"/>
      <c r="I215" s="19"/>
      <c r="J215" s="5"/>
      <c r="K215" s="5"/>
      <c r="L215" s="5"/>
      <c r="M215" s="5"/>
      <c r="N215" s="5"/>
      <c r="O215" s="5"/>
      <c r="P215" s="3"/>
      <c r="Q215" s="1"/>
      <c r="T215" s="1"/>
      <c r="U215" s="12"/>
      <c r="V215" s="19"/>
      <c r="W215" s="19"/>
      <c r="X215" s="5"/>
      <c r="Y215" s="5"/>
    </row>
    <row r="216" spans="1:25" x14ac:dyDescent="0.3">
      <c r="A216" s="4" t="s">
        <v>36</v>
      </c>
      <c r="B216" s="105" t="str">
        <f t="shared" si="22"/>
        <v xml:space="preserve"> </v>
      </c>
      <c r="C216" s="106" t="str">
        <f t="shared" si="23"/>
        <v xml:space="preserve"> </v>
      </c>
      <c r="D216" s="107" t="str">
        <f t="shared" si="24"/>
        <v xml:space="preserve"> </v>
      </c>
      <c r="E216" s="108" t="str">
        <f t="shared" si="25"/>
        <v xml:space="preserve"> </v>
      </c>
      <c r="F216" s="109" t="str">
        <f t="shared" si="26"/>
        <v xml:space="preserve"> </v>
      </c>
      <c r="G216" s="110" t="str">
        <f t="shared" si="27"/>
        <v xml:space="preserve"> </v>
      </c>
      <c r="H216" s="19"/>
      <c r="I216" s="19"/>
      <c r="J216" s="5"/>
      <c r="K216" s="5"/>
      <c r="L216" s="5"/>
      <c r="M216" s="5"/>
      <c r="N216" s="5"/>
      <c r="O216" s="5"/>
      <c r="P216" s="3"/>
      <c r="Q216" s="1"/>
      <c r="T216" s="1"/>
      <c r="U216" s="12"/>
      <c r="V216" s="19"/>
      <c r="W216" s="19"/>
      <c r="X216" s="5"/>
      <c r="Y216" s="5"/>
    </row>
    <row r="217" spans="1:25" x14ac:dyDescent="0.3">
      <c r="A217" s="4" t="s">
        <v>37</v>
      </c>
      <c r="B217" s="105" t="str">
        <f t="shared" si="22"/>
        <v xml:space="preserve"> </v>
      </c>
      <c r="C217" s="106" t="str">
        <f t="shared" si="23"/>
        <v xml:space="preserve"> </v>
      </c>
      <c r="D217" s="107" t="str">
        <f t="shared" si="24"/>
        <v xml:space="preserve"> </v>
      </c>
      <c r="E217" s="108" t="str">
        <f t="shared" si="25"/>
        <v xml:space="preserve"> </v>
      </c>
      <c r="F217" s="109" t="str">
        <f t="shared" si="26"/>
        <v xml:space="preserve"> </v>
      </c>
      <c r="G217" s="110" t="str">
        <f t="shared" si="27"/>
        <v xml:space="preserve"> </v>
      </c>
      <c r="H217" s="19"/>
      <c r="I217" s="19"/>
      <c r="J217" s="5"/>
      <c r="K217" s="5"/>
      <c r="L217" s="5"/>
      <c r="M217" s="5"/>
      <c r="N217" s="5"/>
      <c r="O217" s="5"/>
      <c r="P217" s="3"/>
      <c r="Q217" s="1"/>
      <c r="T217" s="1"/>
      <c r="U217" s="12"/>
      <c r="V217" s="19"/>
      <c r="W217" s="19"/>
      <c r="X217" s="5"/>
      <c r="Y217" s="5"/>
    </row>
    <row r="218" spans="1:25" x14ac:dyDescent="0.3">
      <c r="A218" s="4" t="s">
        <v>38</v>
      </c>
      <c r="B218" s="105" t="str">
        <f t="shared" si="22"/>
        <v xml:space="preserve"> </v>
      </c>
      <c r="C218" s="106" t="str">
        <f t="shared" si="23"/>
        <v xml:space="preserve"> </v>
      </c>
      <c r="D218" s="107" t="str">
        <f t="shared" si="24"/>
        <v xml:space="preserve"> </v>
      </c>
      <c r="E218" s="108" t="str">
        <f t="shared" si="25"/>
        <v xml:space="preserve"> </v>
      </c>
      <c r="F218" s="109" t="str">
        <f t="shared" si="26"/>
        <v xml:space="preserve"> </v>
      </c>
      <c r="G218" s="110" t="str">
        <f t="shared" si="27"/>
        <v xml:space="preserve"> </v>
      </c>
      <c r="H218" s="19"/>
      <c r="I218" s="19"/>
      <c r="J218" s="5"/>
      <c r="K218" s="5"/>
      <c r="L218" s="5"/>
      <c r="M218" s="5"/>
      <c r="N218" s="5"/>
      <c r="O218" s="5"/>
      <c r="P218" s="3"/>
      <c r="Q218" s="1"/>
      <c r="T218" s="1"/>
      <c r="U218" s="12"/>
      <c r="V218" s="19"/>
      <c r="W218" s="19"/>
      <c r="X218" s="5"/>
      <c r="Y218" s="5"/>
    </row>
    <row r="219" spans="1:25" x14ac:dyDescent="0.3">
      <c r="A219" s="4" t="s">
        <v>39</v>
      </c>
      <c r="B219" s="105" t="str">
        <f t="shared" si="22"/>
        <v xml:space="preserve"> </v>
      </c>
      <c r="C219" s="106" t="str">
        <f t="shared" si="23"/>
        <v xml:space="preserve"> </v>
      </c>
      <c r="D219" s="107" t="str">
        <f t="shared" si="24"/>
        <v xml:space="preserve"> </v>
      </c>
      <c r="E219" s="108" t="str">
        <f t="shared" si="25"/>
        <v xml:space="preserve"> </v>
      </c>
      <c r="F219" s="109" t="str">
        <f t="shared" si="26"/>
        <v xml:space="preserve"> </v>
      </c>
      <c r="G219" s="110" t="str">
        <f t="shared" si="27"/>
        <v xml:space="preserve"> </v>
      </c>
      <c r="H219" s="19"/>
      <c r="I219" s="19"/>
      <c r="J219" s="5"/>
      <c r="K219" s="5"/>
      <c r="L219" s="5"/>
      <c r="M219" s="5"/>
      <c r="N219" s="5"/>
      <c r="O219" s="5"/>
      <c r="P219" s="3"/>
      <c r="Q219" s="1"/>
      <c r="T219" s="1"/>
      <c r="U219" s="12"/>
      <c r="V219" s="19"/>
      <c r="W219" s="19"/>
      <c r="X219" s="5"/>
      <c r="Y219" s="5"/>
    </row>
    <row r="220" spans="1:25" x14ac:dyDescent="0.3">
      <c r="A220" s="4" t="s">
        <v>40</v>
      </c>
      <c r="B220" s="105" t="str">
        <f t="shared" si="22"/>
        <v xml:space="preserve"> </v>
      </c>
      <c r="C220" s="106" t="str">
        <f t="shared" si="23"/>
        <v xml:space="preserve"> </v>
      </c>
      <c r="D220" s="107" t="str">
        <f t="shared" si="24"/>
        <v xml:space="preserve"> </v>
      </c>
      <c r="E220" s="108" t="str">
        <f t="shared" si="25"/>
        <v xml:space="preserve"> </v>
      </c>
      <c r="F220" s="109" t="str">
        <f t="shared" si="26"/>
        <v xml:space="preserve"> </v>
      </c>
      <c r="G220" s="110" t="str">
        <f t="shared" si="27"/>
        <v xml:space="preserve"> </v>
      </c>
      <c r="H220" s="19"/>
      <c r="I220" s="19"/>
      <c r="J220" s="5"/>
      <c r="K220" s="5"/>
      <c r="L220" s="5"/>
      <c r="M220" s="5"/>
      <c r="N220" s="5"/>
      <c r="O220" s="5"/>
      <c r="P220" s="3"/>
      <c r="Q220" s="1"/>
      <c r="T220" s="1"/>
      <c r="U220" s="12"/>
      <c r="V220" s="19"/>
      <c r="W220" s="19"/>
      <c r="X220" s="5"/>
      <c r="Y220" s="5"/>
    </row>
    <row r="221" spans="1:25" x14ac:dyDescent="0.3">
      <c r="A221" s="4" t="s">
        <v>41</v>
      </c>
      <c r="B221" s="105" t="str">
        <f t="shared" si="22"/>
        <v xml:space="preserve"> </v>
      </c>
      <c r="C221" s="106" t="str">
        <f t="shared" si="23"/>
        <v xml:space="preserve"> </v>
      </c>
      <c r="D221" s="107" t="str">
        <f t="shared" si="24"/>
        <v xml:space="preserve"> </v>
      </c>
      <c r="E221" s="108" t="str">
        <f t="shared" si="25"/>
        <v xml:space="preserve"> </v>
      </c>
      <c r="F221" s="109" t="str">
        <f t="shared" si="26"/>
        <v xml:space="preserve"> </v>
      </c>
      <c r="G221" s="110" t="str">
        <f t="shared" si="27"/>
        <v xml:space="preserve"> </v>
      </c>
      <c r="H221" s="19"/>
      <c r="I221" s="19"/>
      <c r="J221" s="5"/>
      <c r="K221" s="5"/>
      <c r="L221" s="5"/>
      <c r="M221" s="5"/>
      <c r="N221" s="5"/>
      <c r="O221" s="5"/>
      <c r="P221" s="3"/>
      <c r="Q221" s="1"/>
      <c r="T221" s="1"/>
      <c r="U221" s="12"/>
      <c r="V221" s="19"/>
      <c r="W221" s="19"/>
      <c r="X221" s="5"/>
      <c r="Y221" s="5"/>
    </row>
    <row r="222" spans="1:25" x14ac:dyDescent="0.3">
      <c r="A222" s="4" t="s">
        <v>42</v>
      </c>
      <c r="B222" s="105" t="str">
        <f t="shared" si="22"/>
        <v xml:space="preserve"> </v>
      </c>
      <c r="C222" s="106" t="str">
        <f t="shared" si="23"/>
        <v xml:space="preserve"> </v>
      </c>
      <c r="D222" s="107" t="str">
        <f t="shared" si="24"/>
        <v xml:space="preserve"> </v>
      </c>
      <c r="E222" s="108" t="str">
        <f t="shared" si="25"/>
        <v xml:space="preserve"> </v>
      </c>
      <c r="F222" s="109" t="str">
        <f t="shared" si="26"/>
        <v xml:space="preserve"> </v>
      </c>
      <c r="G222" s="110" t="str">
        <f t="shared" si="27"/>
        <v xml:space="preserve"> </v>
      </c>
      <c r="H222" s="19"/>
      <c r="I222" s="19"/>
      <c r="J222" s="5"/>
      <c r="K222" s="5"/>
      <c r="L222" s="5"/>
      <c r="M222" s="5"/>
      <c r="N222" s="5"/>
      <c r="O222" s="5"/>
      <c r="P222" s="3"/>
      <c r="Q222" s="1"/>
      <c r="T222" s="1"/>
      <c r="U222" s="12"/>
      <c r="V222" s="19"/>
      <c r="W222" s="19"/>
      <c r="X222" s="5"/>
      <c r="Y222" s="5"/>
    </row>
    <row r="223" spans="1:25" x14ac:dyDescent="0.3">
      <c r="A223" s="4" t="s">
        <v>43</v>
      </c>
      <c r="B223" s="105" t="str">
        <f>IF(N10=0," ",N10)</f>
        <v xml:space="preserve"> </v>
      </c>
      <c r="C223" s="106" t="str">
        <f>IF(O10=0," ",O10)</f>
        <v xml:space="preserve"> </v>
      </c>
      <c r="D223" s="107" t="str">
        <f>IF(P10=0," ",P10)</f>
        <v xml:space="preserve"> </v>
      </c>
      <c r="E223" s="108" t="str">
        <f>IF(Q10=0," ",Q10)</f>
        <v xml:space="preserve"> </v>
      </c>
      <c r="F223" s="109" t="str">
        <f>IF(R10=0," ",R10)</f>
        <v xml:space="preserve"> </v>
      </c>
      <c r="G223" s="110" t="str">
        <f>IF(N10=0," ",N10-O10)</f>
        <v xml:space="preserve"> </v>
      </c>
      <c r="H223" s="19"/>
      <c r="I223" s="19"/>
      <c r="J223" s="5"/>
      <c r="K223" s="5"/>
      <c r="L223" s="5"/>
      <c r="M223" s="5"/>
      <c r="N223" s="5"/>
      <c r="O223" s="5"/>
      <c r="P223" s="3"/>
      <c r="Q223" s="1"/>
      <c r="T223" s="1"/>
      <c r="U223" s="12"/>
      <c r="V223" s="19"/>
      <c r="W223" s="19"/>
      <c r="X223" s="5"/>
      <c r="Y223" s="5"/>
    </row>
    <row r="224" spans="1:25" x14ac:dyDescent="0.3">
      <c r="A224" s="4" t="s">
        <v>44</v>
      </c>
      <c r="B224" s="105" t="str">
        <f t="shared" ref="B224:B244" si="28">IF(N11=0," ",N11)</f>
        <v xml:space="preserve"> </v>
      </c>
      <c r="C224" s="106" t="str">
        <f t="shared" ref="C224:C244" si="29">IF(O11=0," ",O11)</f>
        <v xml:space="preserve"> </v>
      </c>
      <c r="D224" s="107" t="str">
        <f t="shared" ref="D224:D244" si="30">IF(P11=0," ",P11)</f>
        <v xml:space="preserve"> </v>
      </c>
      <c r="E224" s="108" t="str">
        <f t="shared" ref="E224:E244" si="31">IF(Q11=0," ",Q11)</f>
        <v xml:space="preserve"> </v>
      </c>
      <c r="F224" s="109" t="str">
        <f t="shared" ref="F224:F244" si="32">IF(R11=0," ",R11)</f>
        <v xml:space="preserve"> </v>
      </c>
      <c r="G224" s="110" t="str">
        <f t="shared" ref="G224:G244" si="33">IF(N11=0," ",N11-O11)</f>
        <v xml:space="preserve"> </v>
      </c>
      <c r="H224" s="19"/>
      <c r="I224" s="19"/>
      <c r="J224" s="5"/>
      <c r="K224" s="5"/>
      <c r="L224" s="5"/>
      <c r="M224" s="5"/>
      <c r="N224" s="5"/>
      <c r="O224" s="5"/>
      <c r="P224" s="3"/>
      <c r="Q224" s="1"/>
      <c r="T224" s="1"/>
      <c r="U224" s="12"/>
      <c r="V224" s="19"/>
      <c r="W224" s="19"/>
      <c r="X224" s="5"/>
      <c r="Y224" s="5"/>
    </row>
    <row r="225" spans="1:25" x14ac:dyDescent="0.3">
      <c r="A225" s="4" t="s">
        <v>46</v>
      </c>
      <c r="B225" s="105" t="str">
        <f t="shared" si="28"/>
        <v xml:space="preserve"> </v>
      </c>
      <c r="C225" s="106" t="str">
        <f t="shared" si="29"/>
        <v xml:space="preserve"> </v>
      </c>
      <c r="D225" s="107" t="str">
        <f t="shared" si="30"/>
        <v xml:space="preserve"> </v>
      </c>
      <c r="E225" s="108" t="str">
        <f t="shared" si="31"/>
        <v xml:space="preserve"> </v>
      </c>
      <c r="F225" s="109" t="str">
        <f t="shared" si="32"/>
        <v xml:space="preserve"> </v>
      </c>
      <c r="G225" s="110" t="str">
        <f t="shared" si="33"/>
        <v xml:space="preserve"> </v>
      </c>
      <c r="H225" s="19"/>
      <c r="I225" s="19"/>
      <c r="J225" s="5"/>
      <c r="K225" s="5"/>
      <c r="L225" s="5"/>
      <c r="M225" s="5"/>
      <c r="N225" s="5"/>
      <c r="O225" s="5"/>
      <c r="P225" s="3"/>
      <c r="Q225" s="1"/>
      <c r="T225" s="1"/>
      <c r="U225" s="12"/>
      <c r="V225" s="19"/>
      <c r="W225" s="19"/>
      <c r="X225" s="5"/>
      <c r="Y225" s="5"/>
    </row>
    <row r="226" spans="1:25" x14ac:dyDescent="0.3">
      <c r="A226" s="4" t="s">
        <v>47</v>
      </c>
      <c r="B226" s="105" t="str">
        <f t="shared" si="28"/>
        <v xml:space="preserve"> </v>
      </c>
      <c r="C226" s="106" t="str">
        <f t="shared" si="29"/>
        <v xml:space="preserve"> </v>
      </c>
      <c r="D226" s="107" t="str">
        <f t="shared" si="30"/>
        <v xml:space="preserve"> </v>
      </c>
      <c r="E226" s="108" t="str">
        <f t="shared" si="31"/>
        <v xml:space="preserve"> </v>
      </c>
      <c r="F226" s="109" t="str">
        <f t="shared" si="32"/>
        <v xml:space="preserve"> </v>
      </c>
      <c r="G226" s="110" t="str">
        <f t="shared" si="33"/>
        <v xml:space="preserve"> </v>
      </c>
      <c r="H226" s="19"/>
      <c r="I226" s="19"/>
      <c r="J226" s="5"/>
      <c r="K226" s="5"/>
      <c r="L226" s="5"/>
      <c r="M226" s="5"/>
      <c r="N226" s="5"/>
      <c r="O226" s="5"/>
      <c r="P226" s="3"/>
      <c r="Q226" s="1"/>
      <c r="T226" s="1"/>
      <c r="U226" s="12"/>
      <c r="V226" s="19"/>
      <c r="W226" s="19"/>
      <c r="X226" s="5"/>
      <c r="Y226" s="5"/>
    </row>
    <row r="227" spans="1:25" x14ac:dyDescent="0.3">
      <c r="A227" s="4" t="s">
        <v>48</v>
      </c>
      <c r="B227" s="105" t="str">
        <f t="shared" si="28"/>
        <v xml:space="preserve"> </v>
      </c>
      <c r="C227" s="106" t="str">
        <f t="shared" si="29"/>
        <v xml:space="preserve"> </v>
      </c>
      <c r="D227" s="107" t="str">
        <f t="shared" si="30"/>
        <v xml:space="preserve"> </v>
      </c>
      <c r="E227" s="108" t="str">
        <f t="shared" si="31"/>
        <v xml:space="preserve"> </v>
      </c>
      <c r="F227" s="109" t="str">
        <f t="shared" si="32"/>
        <v xml:space="preserve"> </v>
      </c>
      <c r="G227" s="110" t="str">
        <f t="shared" si="33"/>
        <v xml:space="preserve"> </v>
      </c>
      <c r="H227" s="19"/>
      <c r="I227" s="19"/>
      <c r="J227" s="5"/>
      <c r="K227" s="5"/>
      <c r="L227" s="5"/>
      <c r="M227" s="5"/>
      <c r="N227" s="5"/>
      <c r="O227" s="5"/>
      <c r="P227" s="3"/>
      <c r="Q227" s="1"/>
      <c r="T227" s="1"/>
      <c r="U227" s="12"/>
      <c r="V227" s="19"/>
      <c r="W227" s="19"/>
      <c r="X227" s="5"/>
      <c r="Y227" s="5"/>
    </row>
    <row r="228" spans="1:25" x14ac:dyDescent="0.3">
      <c r="A228" s="4" t="s">
        <v>49</v>
      </c>
      <c r="B228" s="105" t="str">
        <f t="shared" si="28"/>
        <v xml:space="preserve"> </v>
      </c>
      <c r="C228" s="106" t="str">
        <f t="shared" si="29"/>
        <v xml:space="preserve"> </v>
      </c>
      <c r="D228" s="107" t="str">
        <f t="shared" si="30"/>
        <v xml:space="preserve"> </v>
      </c>
      <c r="E228" s="108" t="str">
        <f t="shared" si="31"/>
        <v xml:space="preserve"> </v>
      </c>
      <c r="F228" s="109" t="str">
        <f t="shared" si="32"/>
        <v xml:space="preserve"> </v>
      </c>
      <c r="G228" s="110" t="str">
        <f t="shared" si="33"/>
        <v xml:space="preserve"> </v>
      </c>
      <c r="H228" s="19"/>
      <c r="I228" s="19"/>
      <c r="J228" s="5"/>
      <c r="K228" s="5"/>
      <c r="L228" s="5"/>
      <c r="M228" s="5"/>
      <c r="N228" s="5"/>
      <c r="O228" s="5"/>
      <c r="P228" s="3"/>
      <c r="Q228" s="1"/>
      <c r="T228" s="1"/>
      <c r="U228" s="12"/>
      <c r="V228" s="19"/>
      <c r="W228" s="19"/>
      <c r="X228" s="5"/>
      <c r="Y228" s="5"/>
    </row>
    <row r="229" spans="1:25" x14ac:dyDescent="0.3">
      <c r="A229" s="4" t="s">
        <v>50</v>
      </c>
      <c r="B229" s="105" t="str">
        <f t="shared" si="28"/>
        <v xml:space="preserve"> </v>
      </c>
      <c r="C229" s="106" t="str">
        <f t="shared" si="29"/>
        <v xml:space="preserve"> </v>
      </c>
      <c r="D229" s="107" t="str">
        <f t="shared" si="30"/>
        <v xml:space="preserve"> </v>
      </c>
      <c r="E229" s="108" t="str">
        <f t="shared" si="31"/>
        <v xml:space="preserve"> </v>
      </c>
      <c r="F229" s="109" t="str">
        <f t="shared" si="32"/>
        <v xml:space="preserve"> </v>
      </c>
      <c r="G229" s="110" t="str">
        <f t="shared" si="33"/>
        <v xml:space="preserve"> </v>
      </c>
      <c r="H229" s="19"/>
      <c r="I229" s="19"/>
      <c r="J229" s="5"/>
      <c r="K229" s="5"/>
      <c r="L229" s="5"/>
      <c r="M229" s="5"/>
      <c r="N229" s="5"/>
      <c r="O229" s="5"/>
      <c r="P229" s="3"/>
      <c r="Q229" s="1"/>
      <c r="T229" s="1"/>
      <c r="U229" s="12"/>
      <c r="V229" s="19"/>
      <c r="W229" s="19"/>
      <c r="X229" s="5"/>
      <c r="Y229" s="5"/>
    </row>
    <row r="230" spans="1:25" x14ac:dyDescent="0.3">
      <c r="A230" s="4" t="s">
        <v>51</v>
      </c>
      <c r="B230" s="105" t="str">
        <f t="shared" si="28"/>
        <v xml:space="preserve"> </v>
      </c>
      <c r="C230" s="106" t="str">
        <f t="shared" si="29"/>
        <v xml:space="preserve"> </v>
      </c>
      <c r="D230" s="107" t="str">
        <f t="shared" si="30"/>
        <v xml:space="preserve"> </v>
      </c>
      <c r="E230" s="108" t="str">
        <f t="shared" si="31"/>
        <v xml:space="preserve"> </v>
      </c>
      <c r="F230" s="109" t="str">
        <f t="shared" si="32"/>
        <v xml:space="preserve"> </v>
      </c>
      <c r="G230" s="110" t="str">
        <f t="shared" si="33"/>
        <v xml:space="preserve"> </v>
      </c>
      <c r="H230" s="19"/>
      <c r="I230" s="19"/>
      <c r="J230" s="5"/>
      <c r="K230" s="5"/>
      <c r="L230" s="5"/>
      <c r="M230" s="5"/>
      <c r="N230" s="5"/>
      <c r="O230" s="5"/>
      <c r="P230" s="3"/>
      <c r="Q230" s="1"/>
      <c r="T230" s="1"/>
      <c r="U230" s="12"/>
      <c r="V230" s="19"/>
      <c r="W230" s="19"/>
      <c r="X230" s="5"/>
      <c r="Y230" s="5"/>
    </row>
    <row r="231" spans="1:25" x14ac:dyDescent="0.3">
      <c r="A231" s="4" t="s">
        <v>52</v>
      </c>
      <c r="B231" s="105" t="str">
        <f t="shared" si="28"/>
        <v xml:space="preserve"> </v>
      </c>
      <c r="C231" s="106" t="str">
        <f t="shared" si="29"/>
        <v xml:space="preserve"> </v>
      </c>
      <c r="D231" s="107" t="str">
        <f t="shared" si="30"/>
        <v xml:space="preserve"> </v>
      </c>
      <c r="E231" s="108" t="str">
        <f t="shared" si="31"/>
        <v xml:space="preserve"> </v>
      </c>
      <c r="F231" s="109" t="str">
        <f t="shared" si="32"/>
        <v xml:space="preserve"> </v>
      </c>
      <c r="G231" s="110" t="str">
        <f t="shared" si="33"/>
        <v xml:space="preserve"> </v>
      </c>
      <c r="H231" s="19"/>
      <c r="I231" s="19"/>
      <c r="J231" s="5"/>
      <c r="K231" s="5"/>
      <c r="L231" s="5"/>
      <c r="M231" s="5"/>
      <c r="N231" s="5"/>
      <c r="O231" s="5"/>
      <c r="P231" s="3"/>
      <c r="Q231" s="1"/>
      <c r="T231" s="1"/>
      <c r="U231" s="12"/>
      <c r="V231" s="19"/>
      <c r="W231" s="19"/>
      <c r="X231" s="5"/>
      <c r="Y231" s="5"/>
    </row>
    <row r="232" spans="1:25" x14ac:dyDescent="0.3">
      <c r="A232" s="4" t="s">
        <v>53</v>
      </c>
      <c r="B232" s="105" t="str">
        <f t="shared" si="28"/>
        <v xml:space="preserve"> </v>
      </c>
      <c r="C232" s="106" t="str">
        <f t="shared" si="29"/>
        <v xml:space="preserve"> </v>
      </c>
      <c r="D232" s="107" t="str">
        <f t="shared" si="30"/>
        <v xml:space="preserve"> </v>
      </c>
      <c r="E232" s="108" t="str">
        <f t="shared" si="31"/>
        <v xml:space="preserve"> </v>
      </c>
      <c r="F232" s="109" t="str">
        <f t="shared" si="32"/>
        <v xml:space="preserve"> </v>
      </c>
      <c r="G232" s="110" t="str">
        <f t="shared" si="33"/>
        <v xml:space="preserve"> </v>
      </c>
      <c r="H232" s="19"/>
      <c r="I232" s="19"/>
      <c r="J232" s="5"/>
      <c r="K232" s="5"/>
      <c r="L232" s="5"/>
      <c r="M232" s="5"/>
      <c r="N232" s="5"/>
      <c r="O232" s="5"/>
      <c r="P232" s="3"/>
      <c r="Q232" s="1"/>
      <c r="T232" s="1"/>
      <c r="U232" s="12"/>
      <c r="V232" s="19"/>
      <c r="W232" s="19"/>
      <c r="X232" s="5"/>
      <c r="Y232" s="5"/>
    </row>
    <row r="233" spans="1:25" x14ac:dyDescent="0.3">
      <c r="A233" s="4" t="s">
        <v>54</v>
      </c>
      <c r="B233" s="105" t="str">
        <f t="shared" si="28"/>
        <v xml:space="preserve"> </v>
      </c>
      <c r="C233" s="106" t="str">
        <f t="shared" si="29"/>
        <v xml:space="preserve"> </v>
      </c>
      <c r="D233" s="107" t="str">
        <f t="shared" si="30"/>
        <v xml:space="preserve"> </v>
      </c>
      <c r="E233" s="108" t="str">
        <f t="shared" si="31"/>
        <v xml:space="preserve"> </v>
      </c>
      <c r="F233" s="109" t="str">
        <f t="shared" si="32"/>
        <v xml:space="preserve"> </v>
      </c>
      <c r="G233" s="110" t="str">
        <f t="shared" si="33"/>
        <v xml:space="preserve"> </v>
      </c>
      <c r="H233" s="19"/>
      <c r="I233" s="19"/>
      <c r="J233" s="5"/>
      <c r="K233" s="5"/>
      <c r="L233" s="5"/>
      <c r="M233" s="5"/>
      <c r="N233" s="5"/>
      <c r="O233" s="5"/>
      <c r="P233" s="3"/>
      <c r="Q233" s="1"/>
      <c r="T233" s="1"/>
      <c r="U233" s="12"/>
      <c r="V233" s="19"/>
      <c r="W233" s="19"/>
      <c r="X233" s="5"/>
      <c r="Y233" s="5"/>
    </row>
    <row r="234" spans="1:25" x14ac:dyDescent="0.3">
      <c r="A234" s="4" t="s">
        <v>55</v>
      </c>
      <c r="B234" s="105" t="str">
        <f t="shared" si="28"/>
        <v xml:space="preserve"> </v>
      </c>
      <c r="C234" s="106" t="str">
        <f t="shared" si="29"/>
        <v xml:space="preserve"> </v>
      </c>
      <c r="D234" s="107" t="str">
        <f t="shared" si="30"/>
        <v xml:space="preserve"> </v>
      </c>
      <c r="E234" s="108" t="str">
        <f t="shared" si="31"/>
        <v xml:space="preserve"> </v>
      </c>
      <c r="F234" s="109" t="str">
        <f t="shared" si="32"/>
        <v xml:space="preserve"> </v>
      </c>
      <c r="G234" s="110" t="str">
        <f t="shared" si="33"/>
        <v xml:space="preserve"> </v>
      </c>
      <c r="H234" s="19"/>
      <c r="I234" s="19"/>
      <c r="J234" s="5"/>
      <c r="K234" s="5"/>
      <c r="L234" s="5"/>
      <c r="M234" s="5"/>
      <c r="N234" s="5"/>
      <c r="O234" s="5"/>
      <c r="P234" s="3"/>
      <c r="Q234" s="1"/>
      <c r="T234" s="1"/>
      <c r="U234" s="12"/>
      <c r="V234" s="19"/>
      <c r="W234" s="19"/>
      <c r="X234" s="5"/>
      <c r="Y234" s="5"/>
    </row>
    <row r="235" spans="1:25" x14ac:dyDescent="0.3">
      <c r="A235" s="4" t="s">
        <v>56</v>
      </c>
      <c r="B235" s="105" t="str">
        <f t="shared" si="28"/>
        <v xml:space="preserve"> </v>
      </c>
      <c r="C235" s="106" t="str">
        <f t="shared" si="29"/>
        <v xml:space="preserve"> </v>
      </c>
      <c r="D235" s="107" t="str">
        <f t="shared" si="30"/>
        <v xml:space="preserve"> </v>
      </c>
      <c r="E235" s="108" t="str">
        <f t="shared" si="31"/>
        <v xml:space="preserve"> </v>
      </c>
      <c r="F235" s="109" t="str">
        <f t="shared" si="32"/>
        <v xml:space="preserve"> </v>
      </c>
      <c r="G235" s="110" t="str">
        <f t="shared" si="33"/>
        <v xml:space="preserve"> </v>
      </c>
      <c r="H235" s="19"/>
      <c r="I235" s="19"/>
      <c r="J235" s="5"/>
      <c r="K235" s="5"/>
      <c r="L235" s="5"/>
      <c r="M235" s="5"/>
      <c r="N235" s="5"/>
      <c r="O235" s="5"/>
      <c r="P235" s="3"/>
      <c r="Q235" s="1"/>
      <c r="T235" s="1"/>
      <c r="U235" s="12"/>
      <c r="V235" s="19"/>
      <c r="W235" s="19"/>
      <c r="X235" s="5"/>
      <c r="Y235" s="5"/>
    </row>
    <row r="236" spans="1:25" x14ac:dyDescent="0.3">
      <c r="A236" s="4" t="s">
        <v>57</v>
      </c>
      <c r="B236" s="105" t="str">
        <f t="shared" si="28"/>
        <v xml:space="preserve"> </v>
      </c>
      <c r="C236" s="106" t="str">
        <f t="shared" si="29"/>
        <v xml:space="preserve"> </v>
      </c>
      <c r="D236" s="107" t="str">
        <f t="shared" si="30"/>
        <v xml:space="preserve"> </v>
      </c>
      <c r="E236" s="108" t="str">
        <f t="shared" si="31"/>
        <v xml:space="preserve"> </v>
      </c>
      <c r="F236" s="109" t="str">
        <f t="shared" si="32"/>
        <v xml:space="preserve"> </v>
      </c>
      <c r="G236" s="110" t="str">
        <f t="shared" si="33"/>
        <v xml:space="preserve"> </v>
      </c>
      <c r="H236" s="19"/>
      <c r="I236" s="19"/>
      <c r="J236" s="5"/>
      <c r="K236" s="5"/>
      <c r="L236" s="5"/>
      <c r="M236" s="5"/>
      <c r="N236" s="5"/>
      <c r="O236" s="5"/>
      <c r="P236" s="3"/>
      <c r="Q236" s="1"/>
      <c r="T236" s="1"/>
      <c r="U236" s="12"/>
      <c r="V236" s="19"/>
      <c r="W236" s="19"/>
      <c r="X236" s="5"/>
      <c r="Y236" s="5"/>
    </row>
    <row r="237" spans="1:25" x14ac:dyDescent="0.3">
      <c r="A237" s="4" t="s">
        <v>58</v>
      </c>
      <c r="B237" s="105" t="str">
        <f t="shared" si="28"/>
        <v xml:space="preserve"> </v>
      </c>
      <c r="C237" s="106" t="str">
        <f t="shared" si="29"/>
        <v xml:space="preserve"> </v>
      </c>
      <c r="D237" s="107" t="str">
        <f t="shared" si="30"/>
        <v xml:space="preserve"> </v>
      </c>
      <c r="E237" s="108" t="str">
        <f t="shared" si="31"/>
        <v xml:space="preserve"> </v>
      </c>
      <c r="F237" s="109" t="str">
        <f t="shared" si="32"/>
        <v xml:space="preserve"> </v>
      </c>
      <c r="G237" s="110" t="str">
        <f t="shared" si="33"/>
        <v xml:space="preserve"> </v>
      </c>
      <c r="H237" s="19"/>
      <c r="I237" s="19"/>
      <c r="J237" s="5"/>
      <c r="K237" s="5"/>
      <c r="L237" s="5"/>
      <c r="M237" s="5"/>
      <c r="N237" s="5"/>
      <c r="O237" s="5"/>
      <c r="P237" s="3"/>
      <c r="Q237" s="1"/>
      <c r="T237" s="1"/>
      <c r="U237" s="12"/>
      <c r="V237" s="19"/>
      <c r="W237" s="19"/>
      <c r="X237" s="5"/>
      <c r="Y237" s="5"/>
    </row>
    <row r="238" spans="1:25" x14ac:dyDescent="0.3">
      <c r="A238" s="4" t="s">
        <v>59</v>
      </c>
      <c r="B238" s="105" t="str">
        <f t="shared" si="28"/>
        <v xml:space="preserve"> </v>
      </c>
      <c r="C238" s="106" t="str">
        <f t="shared" si="29"/>
        <v xml:space="preserve"> </v>
      </c>
      <c r="D238" s="107" t="str">
        <f t="shared" si="30"/>
        <v xml:space="preserve"> </v>
      </c>
      <c r="E238" s="108" t="str">
        <f t="shared" si="31"/>
        <v xml:space="preserve"> </v>
      </c>
      <c r="F238" s="109" t="str">
        <f t="shared" si="32"/>
        <v xml:space="preserve"> </v>
      </c>
      <c r="G238" s="110" t="str">
        <f t="shared" si="33"/>
        <v xml:space="preserve"> </v>
      </c>
      <c r="H238" s="19"/>
      <c r="I238" s="19"/>
      <c r="J238" s="5"/>
      <c r="K238" s="5"/>
      <c r="L238" s="5"/>
      <c r="M238" s="5"/>
      <c r="N238" s="5"/>
      <c r="O238" s="5"/>
      <c r="P238" s="3"/>
      <c r="Q238" s="1"/>
      <c r="T238" s="1"/>
      <c r="U238" s="12"/>
      <c r="V238" s="19"/>
      <c r="W238" s="19"/>
      <c r="X238" s="5"/>
      <c r="Y238" s="5"/>
    </row>
    <row r="239" spans="1:25" x14ac:dyDescent="0.3">
      <c r="A239" s="4" t="s">
        <v>60</v>
      </c>
      <c r="B239" s="105" t="str">
        <f t="shared" si="28"/>
        <v xml:space="preserve"> </v>
      </c>
      <c r="C239" s="106" t="str">
        <f t="shared" si="29"/>
        <v xml:space="preserve"> </v>
      </c>
      <c r="D239" s="107" t="str">
        <f t="shared" si="30"/>
        <v xml:space="preserve"> </v>
      </c>
      <c r="E239" s="108" t="str">
        <f t="shared" si="31"/>
        <v xml:space="preserve"> </v>
      </c>
      <c r="F239" s="109" t="str">
        <f t="shared" si="32"/>
        <v xml:space="preserve"> </v>
      </c>
      <c r="G239" s="110" t="str">
        <f t="shared" si="33"/>
        <v xml:space="preserve"> </v>
      </c>
      <c r="H239" s="19"/>
      <c r="I239" s="19"/>
      <c r="J239" s="5"/>
      <c r="K239" s="5"/>
      <c r="L239" s="5"/>
      <c r="M239" s="5"/>
      <c r="N239" s="5"/>
      <c r="O239" s="5"/>
      <c r="P239" s="3"/>
      <c r="Q239" s="1"/>
      <c r="T239" s="1"/>
      <c r="U239" s="12"/>
      <c r="V239" s="19"/>
      <c r="W239" s="19"/>
      <c r="X239" s="5"/>
      <c r="Y239" s="5"/>
    </row>
    <row r="240" spans="1:25" x14ac:dyDescent="0.3">
      <c r="A240" s="4" t="s">
        <v>61</v>
      </c>
      <c r="B240" s="105" t="str">
        <f t="shared" si="28"/>
        <v xml:space="preserve"> </v>
      </c>
      <c r="C240" s="106" t="str">
        <f t="shared" si="29"/>
        <v xml:space="preserve"> </v>
      </c>
      <c r="D240" s="107" t="str">
        <f t="shared" si="30"/>
        <v xml:space="preserve"> </v>
      </c>
      <c r="E240" s="108" t="str">
        <f t="shared" si="31"/>
        <v xml:space="preserve"> </v>
      </c>
      <c r="F240" s="109" t="str">
        <f t="shared" si="32"/>
        <v xml:space="preserve"> </v>
      </c>
      <c r="G240" s="110" t="str">
        <f t="shared" si="33"/>
        <v xml:space="preserve"> </v>
      </c>
      <c r="H240" s="19"/>
      <c r="I240" s="19"/>
      <c r="J240" s="5"/>
      <c r="K240" s="5"/>
      <c r="L240" s="5"/>
      <c r="M240" s="5"/>
      <c r="N240" s="5"/>
      <c r="O240" s="5"/>
      <c r="P240" s="3"/>
      <c r="Q240" s="1"/>
      <c r="T240" s="1"/>
      <c r="U240" s="12"/>
      <c r="V240" s="19"/>
      <c r="W240" s="19"/>
      <c r="X240" s="5"/>
      <c r="Y240" s="5"/>
    </row>
    <row r="241" spans="1:25" x14ac:dyDescent="0.3">
      <c r="A241" s="4" t="s">
        <v>62</v>
      </c>
      <c r="B241" s="105" t="str">
        <f t="shared" si="28"/>
        <v xml:space="preserve"> </v>
      </c>
      <c r="C241" s="106" t="str">
        <f t="shared" si="29"/>
        <v xml:space="preserve"> </v>
      </c>
      <c r="D241" s="107" t="str">
        <f t="shared" si="30"/>
        <v xml:space="preserve"> </v>
      </c>
      <c r="E241" s="108" t="str">
        <f t="shared" si="31"/>
        <v xml:space="preserve"> </v>
      </c>
      <c r="F241" s="109" t="str">
        <f t="shared" si="32"/>
        <v xml:space="preserve"> </v>
      </c>
      <c r="G241" s="110" t="str">
        <f t="shared" si="33"/>
        <v xml:space="preserve"> </v>
      </c>
      <c r="H241" s="19"/>
      <c r="I241" s="19"/>
      <c r="J241" s="5"/>
      <c r="K241" s="5"/>
      <c r="L241" s="5"/>
      <c r="M241" s="5"/>
      <c r="N241" s="5"/>
      <c r="O241" s="5"/>
      <c r="P241" s="3"/>
      <c r="Q241" s="1"/>
      <c r="T241" s="1"/>
      <c r="U241" s="12"/>
      <c r="V241" s="19"/>
      <c r="W241" s="19"/>
      <c r="X241" s="5"/>
      <c r="Y241" s="5"/>
    </row>
    <row r="242" spans="1:25" x14ac:dyDescent="0.3">
      <c r="A242" s="4" t="s">
        <v>63</v>
      </c>
      <c r="B242" s="105" t="str">
        <f t="shared" si="28"/>
        <v xml:space="preserve"> </v>
      </c>
      <c r="C242" s="106" t="str">
        <f t="shared" si="29"/>
        <v xml:space="preserve"> </v>
      </c>
      <c r="D242" s="107" t="str">
        <f t="shared" si="30"/>
        <v xml:space="preserve"> </v>
      </c>
      <c r="E242" s="108" t="str">
        <f t="shared" si="31"/>
        <v xml:space="preserve"> </v>
      </c>
      <c r="F242" s="109" t="str">
        <f t="shared" si="32"/>
        <v xml:space="preserve"> </v>
      </c>
      <c r="G242" s="110" t="str">
        <f t="shared" si="33"/>
        <v xml:space="preserve"> </v>
      </c>
      <c r="H242" s="19"/>
      <c r="I242" s="19"/>
      <c r="J242" s="5"/>
      <c r="K242" s="5"/>
      <c r="L242" s="5"/>
      <c r="M242" s="5"/>
      <c r="N242" s="5"/>
      <c r="O242" s="5"/>
      <c r="P242" s="3"/>
      <c r="Q242" s="1"/>
      <c r="T242" s="1"/>
      <c r="U242" s="12"/>
      <c r="V242" s="19"/>
      <c r="W242" s="19"/>
      <c r="X242" s="5"/>
      <c r="Y242" s="5"/>
    </row>
    <row r="243" spans="1:25" x14ac:dyDescent="0.3">
      <c r="A243" s="4" t="s">
        <v>64</v>
      </c>
      <c r="B243" s="105" t="str">
        <f t="shared" si="28"/>
        <v xml:space="preserve"> </v>
      </c>
      <c r="C243" s="106" t="str">
        <f t="shared" si="29"/>
        <v xml:space="preserve"> </v>
      </c>
      <c r="D243" s="107" t="str">
        <f t="shared" si="30"/>
        <v xml:space="preserve"> </v>
      </c>
      <c r="E243" s="108" t="str">
        <f t="shared" si="31"/>
        <v xml:space="preserve"> </v>
      </c>
      <c r="F243" s="109" t="str">
        <f t="shared" si="32"/>
        <v xml:space="preserve"> </v>
      </c>
      <c r="G243" s="110" t="str">
        <f t="shared" si="33"/>
        <v xml:space="preserve"> </v>
      </c>
      <c r="H243" s="19"/>
      <c r="I243" s="19"/>
      <c r="J243" s="5"/>
      <c r="K243" s="5"/>
      <c r="L243" s="5"/>
      <c r="M243" s="5"/>
      <c r="N243" s="5"/>
      <c r="O243" s="5"/>
      <c r="P243" s="3"/>
      <c r="Q243" s="1"/>
      <c r="T243" s="1"/>
      <c r="U243" s="12"/>
      <c r="V243" s="19"/>
      <c r="W243" s="19"/>
      <c r="X243" s="5"/>
      <c r="Y243" s="5"/>
    </row>
    <row r="244" spans="1:25" x14ac:dyDescent="0.3">
      <c r="A244" s="4" t="s">
        <v>65</v>
      </c>
      <c r="B244" s="105" t="str">
        <f t="shared" si="28"/>
        <v xml:space="preserve"> </v>
      </c>
      <c r="C244" s="106" t="str">
        <f t="shared" si="29"/>
        <v xml:space="preserve"> </v>
      </c>
      <c r="D244" s="107" t="str">
        <f t="shared" si="30"/>
        <v xml:space="preserve"> </v>
      </c>
      <c r="E244" s="108" t="str">
        <f t="shared" si="31"/>
        <v xml:space="preserve"> </v>
      </c>
      <c r="F244" s="109" t="str">
        <f t="shared" si="32"/>
        <v xml:space="preserve"> </v>
      </c>
      <c r="G244" s="110" t="str">
        <f t="shared" si="33"/>
        <v xml:space="preserve"> </v>
      </c>
      <c r="H244" s="19"/>
      <c r="I244" s="19"/>
      <c r="J244" s="5"/>
      <c r="K244" s="5"/>
      <c r="L244" s="5"/>
      <c r="M244" s="5"/>
      <c r="N244" s="5"/>
      <c r="O244" s="5"/>
      <c r="P244" s="3"/>
      <c r="Q244" s="1"/>
      <c r="T244" s="1"/>
      <c r="U244" s="12"/>
      <c r="V244" s="19"/>
      <c r="W244" s="19"/>
      <c r="X244" s="5"/>
      <c r="Y244" s="5"/>
    </row>
  </sheetData>
  <phoneticPr fontId="3" type="noConversion"/>
  <dataValidations count="1">
    <dataValidation type="list" allowBlank="1" showInputMessage="1" showErrorMessage="1" sqref="A39 A36" xr:uid="{00000000-0002-0000-0000-000000000000}">
      <formula1>"Yes,No"</formula1>
    </dataValidation>
  </dataValidations>
  <pageMargins left="0.5" right="0.5" top="0.5" bottom="0.5" header="0.05" footer="0.05"/>
  <pageSetup orientation="landscape" r:id="rId1"/>
  <ignoredErrors>
    <ignoredError sqref="E117:E17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8</vt:i4>
      </vt:variant>
    </vt:vector>
  </HeadingPairs>
  <TitlesOfParts>
    <vt:vector size="9" baseType="lpstr">
      <vt:lpstr>Data Sheet</vt:lpstr>
      <vt:lpstr>BP, PR, PP in Color</vt:lpstr>
      <vt:lpstr>BP, PR, PP in B&amp;W</vt:lpstr>
      <vt:lpstr>Body Temperature</vt:lpstr>
      <vt:lpstr>Respiratory Rate</vt:lpstr>
      <vt:lpstr>Running AVG in Color</vt:lpstr>
      <vt:lpstr>Running AVG in B&amp;W</vt:lpstr>
      <vt:lpstr>Extras in Color</vt:lpstr>
      <vt:lpstr>Extras in BW</vt:lpstr>
    </vt:vector>
  </TitlesOfParts>
  <Company>IUP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Indiana University of Pennsylvania</dc:creator>
  <cp:lastModifiedBy>Ray Winstead</cp:lastModifiedBy>
  <cp:lastPrinted>2011-01-22T03:57:39Z</cp:lastPrinted>
  <dcterms:created xsi:type="dcterms:W3CDTF">2008-11-02T20:44:44Z</dcterms:created>
  <dcterms:modified xsi:type="dcterms:W3CDTF">2026-04-13T20:14:49Z</dcterms:modified>
</cp:coreProperties>
</file>